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e0312d4f4efa5514/Documents/Dad's/Berwick/Berwick Booking Forms Current/"/>
    </mc:Choice>
  </mc:AlternateContent>
  <xr:revisionPtr revIDLastSave="1" documentId="8_{3FF8C9A9-4971-4EB8-AB6A-C63A91E14B54}" xr6:coauthVersionLast="47" xr6:coauthVersionMax="47" xr10:uidLastSave="{ED15E873-55FE-403C-B68E-5294F2E682BC}"/>
  <bookViews>
    <workbookView xWindow="-108" yWindow="-108" windowWidth="23256" windowHeight="12456" firstSheet="1" activeTab="4" xr2:uid="{56B23C65-28C9-4F10-85F1-E22BF585CFE1}"/>
  </bookViews>
  <sheets>
    <sheet name="Non Guiding Booking Form" sheetId="25" r:id="rId1"/>
    <sheet name="Conditions of Hire" sheetId="8" r:id="rId2"/>
    <sheet name="Hirer's Agreement" sheetId="9" r:id="rId3"/>
    <sheet name="Fencing, archery &amp; shooting" sheetId="13" r:id="rId4"/>
    <sheet name="Souvenir Order Form" sheetId="10" r:id="rId5"/>
  </sheets>
  <definedNames>
    <definedName name="_xlnm.Print_Area" localSheetId="1">'Conditions of Hire'!$A$1:$T$72</definedName>
    <definedName name="_xlnm.Print_Area" localSheetId="3">'Fencing, archery &amp; shooting'!$A$1:$L$49</definedName>
    <definedName name="_xlnm.Print_Area" localSheetId="2">'Hirer''s Agreement'!$A$1:$L$48</definedName>
    <definedName name="_xlnm.Print_Area" localSheetId="0">'Non Guiding Booking Form'!$A$1:$S$74</definedName>
    <definedName name="_xlnm.Print_Area" localSheetId="4">'Souvenir Order Form'!$A$1:$N$63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10" l="1"/>
  <c r="L17" i="10"/>
  <c r="L36" i="10"/>
  <c r="L37" i="10"/>
  <c r="L38" i="10"/>
  <c r="L35" i="10"/>
  <c r="L34" i="10"/>
  <c r="L32" i="10"/>
  <c r="L30" i="10"/>
  <c r="L29" i="10"/>
  <c r="L28" i="10"/>
  <c r="L27" i="10"/>
  <c r="L26" i="10"/>
  <c r="L25" i="10"/>
  <c r="L24" i="10"/>
  <c r="L23" i="10"/>
  <c r="L21" i="10"/>
  <c r="L18" i="10"/>
  <c r="L16" i="10"/>
  <c r="I16" i="9"/>
  <c r="G16" i="9"/>
  <c r="D16" i="9"/>
  <c r="B16" i="9"/>
  <c r="G62" i="25"/>
  <c r="G61" i="25"/>
  <c r="G60" i="25"/>
  <c r="G59" i="25"/>
  <c r="S55" i="25"/>
  <c r="G52" i="25"/>
  <c r="G51" i="25"/>
  <c r="G50" i="25"/>
  <c r="G49" i="25"/>
  <c r="N47" i="25"/>
  <c r="R46" i="25"/>
  <c r="Q46" i="25"/>
  <c r="P46" i="25"/>
  <c r="O46" i="25"/>
  <c r="N46" i="25"/>
  <c r="R44" i="25"/>
  <c r="R45" i="25" s="1"/>
  <c r="Q44" i="25"/>
  <c r="Q45" i="25" s="1"/>
  <c r="P44" i="25"/>
  <c r="P45" i="25" s="1"/>
  <c r="O44" i="25"/>
  <c r="O45" i="25" s="1"/>
  <c r="N44" i="25"/>
  <c r="N45" i="25" s="1"/>
  <c r="M44" i="25"/>
  <c r="M45" i="25" s="1"/>
  <c r="M46" i="25" s="1"/>
  <c r="L44" i="25"/>
  <c r="L45" i="25" s="1"/>
  <c r="L46" i="25" s="1"/>
  <c r="G44" i="25"/>
  <c r="G43" i="25"/>
  <c r="G42" i="25"/>
  <c r="G41" i="25"/>
  <c r="N37" i="25"/>
  <c r="G37" i="25"/>
  <c r="R36" i="25"/>
  <c r="Q36" i="25"/>
  <c r="P36" i="25"/>
  <c r="O36" i="25"/>
  <c r="N36" i="25"/>
  <c r="G36" i="25"/>
  <c r="G35" i="25"/>
  <c r="R34" i="25"/>
  <c r="R35" i="25" s="1"/>
  <c r="Q34" i="25"/>
  <c r="Q35" i="25" s="1"/>
  <c r="P34" i="25"/>
  <c r="P35" i="25" s="1"/>
  <c r="O34" i="25"/>
  <c r="O35" i="25" s="1"/>
  <c r="N34" i="25"/>
  <c r="N35" i="25" s="1"/>
  <c r="M34" i="25"/>
  <c r="M35" i="25" s="1"/>
  <c r="M36" i="25" s="1"/>
  <c r="L34" i="25"/>
  <c r="L35" i="25" s="1"/>
  <c r="L36" i="25" s="1"/>
  <c r="G29" i="25"/>
  <c r="N28" i="25"/>
  <c r="G28" i="25"/>
  <c r="R27" i="25"/>
  <c r="Q27" i="25"/>
  <c r="P27" i="25"/>
  <c r="O27" i="25"/>
  <c r="N27" i="25"/>
  <c r="G27" i="25"/>
  <c r="G26" i="25"/>
  <c r="R25" i="25"/>
  <c r="R26" i="25" s="1"/>
  <c r="Q25" i="25"/>
  <c r="Q26" i="25" s="1"/>
  <c r="P25" i="25"/>
  <c r="P26" i="25" s="1"/>
  <c r="O25" i="25"/>
  <c r="O26" i="25" s="1"/>
  <c r="N25" i="25"/>
  <c r="N26" i="25" s="1"/>
  <c r="M25" i="25"/>
  <c r="M26" i="25" s="1"/>
  <c r="M27" i="25" s="1"/>
  <c r="L25" i="25"/>
  <c r="L26" i="25" s="1"/>
  <c r="L27" i="25" s="1"/>
  <c r="G25" i="25"/>
  <c r="G24" i="25"/>
  <c r="R22" i="25"/>
  <c r="Q22" i="25"/>
  <c r="P22" i="25"/>
  <c r="O22" i="25"/>
  <c r="N22" i="25"/>
  <c r="M22" i="25"/>
  <c r="L22" i="25"/>
  <c r="R20" i="25"/>
  <c r="R21" i="25" s="1"/>
  <c r="Q20" i="25"/>
  <c r="Q21" i="25" s="1"/>
  <c r="P20" i="25"/>
  <c r="P21" i="25" s="1"/>
  <c r="O20" i="25"/>
  <c r="O21" i="25" s="1"/>
  <c r="N20" i="25"/>
  <c r="N21" i="25" s="1"/>
  <c r="M20" i="25"/>
  <c r="M21" i="25" s="1"/>
  <c r="L20" i="25"/>
  <c r="L21" i="25" s="1"/>
  <c r="L61" i="10" l="1"/>
  <c r="G38" i="25"/>
  <c r="S22" i="25"/>
  <c r="S46" i="25"/>
  <c r="S36" i="25"/>
  <c r="S27" i="25"/>
  <c r="G65" i="25"/>
  <c r="G53" i="25"/>
  <c r="G45" i="25"/>
  <c r="G32" i="25"/>
  <c r="J19" i="9"/>
  <c r="K57" i="25" l="1"/>
  <c r="K59" i="25" l="1"/>
  <c r="K60" i="25"/>
  <c r="K61" i="25" l="1"/>
</calcChain>
</file>

<file path=xl/sharedStrings.xml><?xml version="1.0" encoding="utf-8"?>
<sst xmlns="http://schemas.openxmlformats.org/spreadsheetml/2006/main" count="299" uniqueCount="238">
  <si>
    <t>Website</t>
  </si>
  <si>
    <t>www.girlguiding-wiltshiresouth.org.uk/berwick</t>
  </si>
  <si>
    <t>letsbookberwick@gmail.com</t>
  </si>
  <si>
    <t>per person per night</t>
  </si>
  <si>
    <t>Weekend (Fri - Sun)</t>
  </si>
  <si>
    <t>Per week</t>
  </si>
  <si>
    <t>Weekend(Fri - Sun)</t>
  </si>
  <si>
    <t>Week</t>
  </si>
  <si>
    <t>90 minutes</t>
  </si>
  <si>
    <t>120 minutes</t>
  </si>
  <si>
    <t>Girlguiding Wiltshire South HQ &amp; Berwick Activity Centre</t>
  </si>
  <si>
    <t xml:space="preserve">Booking Form </t>
  </si>
  <si>
    <t>Booking Secretary:</t>
  </si>
  <si>
    <t>Berwick Booking Enquiries:</t>
  </si>
  <si>
    <t>Group Name</t>
  </si>
  <si>
    <t xml:space="preserve">Arrival Date </t>
  </si>
  <si>
    <t>Arrival time</t>
  </si>
  <si>
    <t>dd/mm/yy</t>
  </si>
  <si>
    <t>Hrs:Mins</t>
  </si>
  <si>
    <t>Leader's Name</t>
  </si>
  <si>
    <t xml:space="preserve">Departure Date </t>
  </si>
  <si>
    <t>Departure time</t>
  </si>
  <si>
    <t>Address</t>
  </si>
  <si>
    <t>Postcode</t>
  </si>
  <si>
    <r>
      <rPr>
        <b/>
        <sz val="11"/>
        <rFont val="Calibri"/>
        <family val="2"/>
        <scheme val="minor"/>
      </rPr>
      <t>Outdoor fees</t>
    </r>
    <r>
      <rPr>
        <sz val="11"/>
        <rFont val="Calibri"/>
        <family val="2"/>
        <scheme val="minor"/>
      </rPr>
      <t xml:space="preserve">: </t>
    </r>
  </si>
  <si>
    <t>Minimum per night</t>
  </si>
  <si>
    <t>Telephone No.</t>
  </si>
  <si>
    <t>Includes the use of the Lodge</t>
  </si>
  <si>
    <t>Mobile No.</t>
  </si>
  <si>
    <t>Email</t>
  </si>
  <si>
    <t>If camping and it is available</t>
  </si>
  <si>
    <t>Does not include the main house</t>
  </si>
  <si>
    <t>Hiring the lodge includes the</t>
  </si>
  <si>
    <t>Evening session</t>
  </si>
  <si>
    <t>use of the Jubilee Block</t>
  </si>
  <si>
    <t>Indoor fees:</t>
  </si>
  <si>
    <t>Does not include the use of the lodge</t>
  </si>
  <si>
    <t>Number of participants</t>
  </si>
  <si>
    <t>Total</t>
  </si>
  <si>
    <t>Amount</t>
  </si>
  <si>
    <t>Date due</t>
  </si>
  <si>
    <t>Date paid</t>
  </si>
  <si>
    <t>Comments</t>
  </si>
  <si>
    <t>Day / Evening  visitors:</t>
  </si>
  <si>
    <t>Total Fee</t>
  </si>
  <si>
    <t>Final balance</t>
  </si>
  <si>
    <t>Deposit and payment form to be received within 28 days of confirmation, or booking will be invalid.</t>
  </si>
  <si>
    <t>Enter number of sessions</t>
  </si>
  <si>
    <t>Archery session:</t>
  </si>
  <si>
    <t>alternative arrangements have been  confirmed in writing by the Berwick Management Committee.</t>
  </si>
  <si>
    <t>6 to 12 archers, aged 7+</t>
  </si>
  <si>
    <t>Fencing session:</t>
  </si>
  <si>
    <t>Please sign in the box to show that you have read and agree to the 'Conditions of Hire' form.</t>
  </si>
  <si>
    <t>6 to 12 fencers, aged 7+</t>
  </si>
  <si>
    <t>Date</t>
  </si>
  <si>
    <r>
      <rPr>
        <sz val="11"/>
        <color theme="1"/>
        <rFont val="Calibri"/>
        <family val="2"/>
        <scheme val="minor"/>
      </rPr>
      <t>Please book sessions directly</t>
    </r>
    <r>
      <rPr>
        <b/>
        <sz val="11"/>
        <color theme="1"/>
        <rFont val="Calibri"/>
        <family val="2"/>
        <scheme val="minor"/>
      </rPr>
      <t xml:space="preserve"> </t>
    </r>
  </si>
  <si>
    <t>with the instructor</t>
  </si>
  <si>
    <t>wscounty.archery@gmail.com.</t>
  </si>
  <si>
    <t>Tick box</t>
  </si>
  <si>
    <t>Wiltshire South Guide Association   Sort Code: 55-70-31</t>
  </si>
  <si>
    <t>Account Number 79681689</t>
  </si>
  <si>
    <t>Booking form received by:</t>
  </si>
  <si>
    <t>Date:</t>
  </si>
  <si>
    <t>Berwick St James Centre</t>
  </si>
  <si>
    <t>TERMS AND CONDITIONS OF HIRE</t>
  </si>
  <si>
    <t>Berwick Management Committee reserve the right to accept or reject a booking.</t>
  </si>
  <si>
    <t>External hirers are required to complete a Hirer's Agreement prior to acceptance of a booking.</t>
  </si>
  <si>
    <t xml:space="preserve">Bookings are confirmed once the booking form (with acceptance of the terms and conditions of hire), hirer’s agreement (where appropriate), deposit and </t>
  </si>
  <si>
    <t>All deposits are strictly non-refundable.</t>
  </si>
  <si>
    <t>CONDITIONS</t>
  </si>
  <si>
    <t xml:space="preserve">The hirer will be responsible for maintaining the good behaviour of all persons during the hire period, ensuring that the minimum noise is made between </t>
  </si>
  <si>
    <t>23:00 and 07:00 hours.</t>
  </si>
  <si>
    <t>Wiltshire South Centre has a policy of NO SMOKING or VAPING within the buildings and grounds; hirers are requested to comply.</t>
  </si>
  <si>
    <t xml:space="preserve">All official signs and notices displayed within and around the building shall be adhered to. </t>
  </si>
  <si>
    <t xml:space="preserve">Hirers shall not remove any Furniture or Equipment from the Centre. </t>
  </si>
  <si>
    <t xml:space="preserve">The hirer shall be responsible for conserving energy by switching off all lights, kitchen appliances (where appropriate) and turning off taps when not in use. </t>
  </si>
  <si>
    <t xml:space="preserve">All windows and external doors are to be secured on leaving the building, during the period of hire. </t>
  </si>
  <si>
    <t xml:space="preserve">On arrival the hirer must identify the position of Fire Points and Emergency Exits. Hirers are responsible for conducting and recording their own fire drills. </t>
  </si>
  <si>
    <t>Note: All Fire Exits must be kept clear at all times (inside and out).</t>
  </si>
  <si>
    <t>The hirer shall ensure that notices, posters and decorations are to be confined to designated areas as detailed in the User’s Guide.</t>
  </si>
  <si>
    <t xml:space="preserve">The centre has a TV Licence. A DVD player is available for pre-recorded material. </t>
  </si>
  <si>
    <t xml:space="preserve">The centre has PPL and PRS licences allowing music to be played. </t>
  </si>
  <si>
    <t xml:space="preserve">Mains operated electrical goods can only be used if supported by a safety certificate or test label. </t>
  </si>
  <si>
    <t>The hirer shall ensure that no vehicles are allowed on the grass areas and park only on the designated parking area (unless prior permission is sought).</t>
  </si>
  <si>
    <t xml:space="preserve">Hirers are to ensure that any equipment, belongings or refuse are removed from the grounds on departure and are responsible for ensuring the premises, </t>
  </si>
  <si>
    <t>All recycling is to be taken away by the hirer.</t>
  </si>
  <si>
    <t>The hirer shall, if preparing, serving or selling food, observe all relevant food health and hygiene legislation and regulations.</t>
  </si>
  <si>
    <t>The hirer shall ensure that no dogs, except for guide/assistance dogs are brought onto/into the premises/grounds.</t>
  </si>
  <si>
    <t xml:space="preserve">The hirer shall notify the Berwick Management Committee and fill out a damage entry in the log provided of any accidental damage or equipment failure. </t>
  </si>
  <si>
    <t>Late reports can be forwarded, by email to the Booking Secretary, within 24 hours of the end of hire. Note: An accident/damage record book is available in the office</t>
  </si>
  <si>
    <t xml:space="preserve"> and should be completed before departure. </t>
  </si>
  <si>
    <t>Any injury must be recorded in the accident book located in the office of the main building.  A copy should be emailed to wsberwickmc@gmail.com</t>
  </si>
  <si>
    <t xml:space="preserve">The hirer shall indemnify the Management Committee for the cost of repair of any damage done to any part of the building which may occur during the period of </t>
  </si>
  <si>
    <t xml:space="preserve">the hiring and because of the hiring. The hirer will be liable for any damage and shall be invoiced for the full cost of repair or replacement of any items damaged </t>
  </si>
  <si>
    <t>during the period of hire.</t>
  </si>
  <si>
    <t>The Management Committee shall not be liable to the hirer for any resulting loss or damage whatsoever should the premises or any part thereof be rendered unfit</t>
  </si>
  <si>
    <t xml:space="preserve"> for the use for which it has been hired.</t>
  </si>
  <si>
    <t xml:space="preserve">The management committee accepts no responsibility for loss or damage to the hirer’s equipment or personal belongings during the period of hire. </t>
  </si>
  <si>
    <t xml:space="preserve">For groups other than Girlguiding or Trefoil Guild members it is the responsibility of the hirer to effect adequate Public Liability Insurance to cover risks arising out </t>
  </si>
  <si>
    <t xml:space="preserve">of the use of the premises by the group/organisation and its or the hirer’s volunteers, employees, invitees and visitors. (Hirer’s Agreement Indemnity Form to be </t>
  </si>
  <si>
    <t>completed and returned with booking form).</t>
  </si>
  <si>
    <t>Berwick St. James</t>
  </si>
  <si>
    <t>HIRER'S AGREEMENT</t>
  </si>
  <si>
    <t>Salisbury</t>
  </si>
  <si>
    <t>Wiltshire</t>
  </si>
  <si>
    <t>UNDERTAKING TO INDEMNIFY</t>
  </si>
  <si>
    <t>SP3 4TS</t>
  </si>
  <si>
    <t xml:space="preserve">In consideration to the owners making the facility noted below available to persons and bodies who are </t>
  </si>
  <si>
    <t xml:space="preserve">not members of the Guide Association on the terms set out below, the owners require the following </t>
  </si>
  <si>
    <t>undertaking to be completed.</t>
  </si>
  <si>
    <t>SECTION A</t>
  </si>
  <si>
    <t>Berwick Guide Centre, Berwick St James, Salisbury, SP3 4TS</t>
  </si>
  <si>
    <t>From (date):</t>
  </si>
  <si>
    <t>To (date):</t>
  </si>
  <si>
    <t>For the hours of (including setting up and clearing away):</t>
  </si>
  <si>
    <t>of hiring charge.</t>
  </si>
  <si>
    <t>SECTION B</t>
  </si>
  <si>
    <t>The hirer must protect the owners against all losses while they are in charge of the premises.</t>
  </si>
  <si>
    <t xml:space="preserve">This includes damage to the premises or to any property belonging to the owners and against all claims </t>
  </si>
  <si>
    <t xml:space="preserve">made by any person for personal injury or loss of or damage to any other property arising out of the </t>
  </si>
  <si>
    <t xml:space="preserve">hiring and caused by the negligent act, error or omission of the hirer, or the servants or agents, or </t>
  </si>
  <si>
    <t>members or guests of the hirer.</t>
  </si>
  <si>
    <t xml:space="preserve">The hirer must take out and maintain an insurance policy covering third party liability, including all </t>
  </si>
  <si>
    <t>liabilities referred to above, for a limit of indemnity of not less than £5,000,000 (five million pounds)</t>
  </si>
  <si>
    <t xml:space="preserve"> in force for the period of hiring, and must produce proof of the policy attached to this form and on  </t>
  </si>
  <si>
    <t>request to any authorised officer of Girlguiding.</t>
  </si>
  <si>
    <t>Signed:</t>
  </si>
  <si>
    <t>Name in capitals</t>
  </si>
  <si>
    <t>Address:</t>
  </si>
  <si>
    <t>Authorised to sign on behalf of:</t>
  </si>
  <si>
    <t>Title of organisation and contact person:</t>
  </si>
  <si>
    <t>One copy of the agreement is to be retained by the owner, and one copy to be retained by the hirer.</t>
  </si>
  <si>
    <t>How to book a session:</t>
  </si>
  <si>
    <t>Contact the relevant instructor to discuss your requirements and session availability.</t>
  </si>
  <si>
    <t>Archery - Elaine          wscounty.archery@gmail.com</t>
  </si>
  <si>
    <t>Fencing - Heather</t>
  </si>
  <si>
    <t>heatherlou77@hotmail.com</t>
  </si>
  <si>
    <t>Group name</t>
  </si>
  <si>
    <t>Contact details</t>
  </si>
  <si>
    <t>Phone:</t>
  </si>
  <si>
    <t>email:</t>
  </si>
  <si>
    <t>Berwick Souvenirs</t>
  </si>
  <si>
    <t>Price</t>
  </si>
  <si>
    <t>Number required</t>
  </si>
  <si>
    <t>Total cost</t>
  </si>
  <si>
    <r>
      <t xml:space="preserve">See </t>
    </r>
    <r>
      <rPr>
        <b/>
        <i/>
        <sz val="12"/>
        <color rgb="FFFF0000"/>
        <rFont val="Calibri"/>
        <family val="2"/>
        <scheme val="minor"/>
      </rPr>
      <t>tabs</t>
    </r>
    <r>
      <rPr>
        <i/>
        <sz val="12"/>
        <rFont val="Calibri"/>
        <family val="2"/>
        <scheme val="minor"/>
      </rPr>
      <t xml:space="preserve"> below for Badge and souvenir images </t>
    </r>
  </si>
  <si>
    <t>Red Kite</t>
  </si>
  <si>
    <t>Walking</t>
  </si>
  <si>
    <t>Night 1</t>
  </si>
  <si>
    <t>Night 2</t>
  </si>
  <si>
    <t>Night 3</t>
  </si>
  <si>
    <t>Night 4</t>
  </si>
  <si>
    <t>Night 5</t>
  </si>
  <si>
    <t>Night 6</t>
  </si>
  <si>
    <t>Night 7</t>
  </si>
  <si>
    <t>Complete shaded boxes for numbers  each night</t>
  </si>
  <si>
    <t>Main Building Indoor Bookings: per person per night</t>
  </si>
  <si>
    <t>Nights Stayed</t>
  </si>
  <si>
    <t xml:space="preserve">damage waiver have been received. </t>
  </si>
  <si>
    <t>The hirer shall ensure that no cooking Is done except in the main kitchen area of the main building, in the outside kitchen or on the campsites altar fires.</t>
  </si>
  <si>
    <t>appliances and grounds are left clean and tidy. Note: failure to do so may result in retention of the damage waiver.</t>
  </si>
  <si>
    <t>3 hour day session</t>
  </si>
  <si>
    <t>Enter Number of Sessions</t>
  </si>
  <si>
    <t>Notional cost per 24 hours</t>
  </si>
  <si>
    <t>Potential Cost per 24 hours</t>
  </si>
  <si>
    <t>Actual Cost per 24 hours</t>
  </si>
  <si>
    <t>Day (24 hours)</t>
  </si>
  <si>
    <t>Whole Day (12 hrs)</t>
  </si>
  <si>
    <t>Lodge Indoor Bookings: per person per night</t>
  </si>
  <si>
    <t>Does not include the use of the Main Building</t>
  </si>
  <si>
    <t>Camp Site(s) Outdoor Bookings: per person per night</t>
  </si>
  <si>
    <t>Name for signature</t>
  </si>
  <si>
    <r>
      <rPr>
        <b/>
        <i/>
        <sz val="11"/>
        <rFont val="Calibri"/>
        <family val="2"/>
        <scheme val="minor"/>
      </rPr>
      <t>WhiteBeam</t>
    </r>
    <r>
      <rPr>
        <b/>
        <sz val="11"/>
        <rFont val="Calibri"/>
        <family val="2"/>
        <scheme val="minor"/>
      </rPr>
      <t xml:space="preserve"> -  Nights Stayed</t>
    </r>
  </si>
  <si>
    <r>
      <rPr>
        <b/>
        <i/>
        <sz val="11"/>
        <rFont val="Calibri"/>
        <family val="2"/>
        <scheme val="minor"/>
      </rPr>
      <t>Silverbirch</t>
    </r>
    <r>
      <rPr>
        <b/>
        <sz val="11"/>
        <rFont val="Calibri"/>
        <family val="2"/>
        <scheme val="minor"/>
      </rPr>
      <t xml:space="preserve"> - Nights Stayed</t>
    </r>
  </si>
  <si>
    <t>3 Hour Session</t>
  </si>
  <si>
    <t>Number of participants/sessions</t>
  </si>
  <si>
    <t>Evening Session</t>
  </si>
  <si>
    <t>Main Building - Day Rates</t>
  </si>
  <si>
    <t>The Lodge - Day Rates</t>
  </si>
  <si>
    <t>Main House Kitchen and Lodge (Day)</t>
  </si>
  <si>
    <t>Main house kitchen:</t>
  </si>
  <si>
    <t>Souvenir Order</t>
  </si>
  <si>
    <t xml:space="preserve">Final payment is due at least 30 days before your visit, unless </t>
  </si>
  <si>
    <t>Non-Guiding</t>
  </si>
  <si>
    <t>Damage Waiver *</t>
  </si>
  <si>
    <t>* Refundable post stay</t>
  </si>
  <si>
    <t>Deposit **</t>
  </si>
  <si>
    <t xml:space="preserve">** Non-refundable </t>
  </si>
  <si>
    <t>*** See below</t>
  </si>
  <si>
    <t>Tick box to acknowledge completion and submission  of 'Hirer's Agreement' ***</t>
  </si>
  <si>
    <t>Day Events - Whole site</t>
  </si>
  <si>
    <t>Participants</t>
  </si>
  <si>
    <t>Cost</t>
  </si>
  <si>
    <t>Up to 50</t>
  </si>
  <si>
    <t>Up to 100</t>
  </si>
  <si>
    <t>Up to 150</t>
  </si>
  <si>
    <t>Up to 200</t>
  </si>
  <si>
    <t>Up to 250</t>
  </si>
  <si>
    <t>Up to 300</t>
  </si>
  <si>
    <t>Enter choice</t>
  </si>
  <si>
    <t>Committee Meetings</t>
  </si>
  <si>
    <t>5 day</t>
  </si>
  <si>
    <t>Lodge: Additional space when hiring main building.</t>
  </si>
  <si>
    <t>3 hour session</t>
  </si>
  <si>
    <t>Camp Site - Day Rates</t>
  </si>
  <si>
    <t>Whole Day (up to 12 hrs)</t>
  </si>
  <si>
    <t>You can pay for more on site.</t>
  </si>
  <si>
    <t>Your order has been added to your booking.</t>
  </si>
  <si>
    <t xml:space="preserve">The hirer will pay to the owners before the commencement of hiring the sum of                               </t>
  </si>
  <si>
    <t>by way</t>
  </si>
  <si>
    <t>Non Guiding Organisation/User</t>
  </si>
  <si>
    <t>BMC December 2024</t>
  </si>
  <si>
    <t>Payments to be made by BACs to the County Account. Please quote Group Name and Start date as reference.</t>
  </si>
  <si>
    <t>Souvenir Sheet 2025</t>
  </si>
  <si>
    <t>Blue Butterfly</t>
  </si>
  <si>
    <t>BMC December 2025</t>
  </si>
  <si>
    <t>Wiltshire South Hexagonal Badges</t>
  </si>
  <si>
    <t>30th Birthday Badge - Building Design</t>
  </si>
  <si>
    <t>Autumn</t>
  </si>
  <si>
    <t>Bird and Butterflies</t>
  </si>
  <si>
    <t>Bustard</t>
  </si>
  <si>
    <t>Campfire</t>
  </si>
  <si>
    <t>Owl</t>
  </si>
  <si>
    <t>Spring - lambs</t>
  </si>
  <si>
    <t>Spring - tree</t>
  </si>
  <si>
    <t>Stargazing</t>
  </si>
  <si>
    <t>Summer</t>
  </si>
  <si>
    <t>Unicorn</t>
  </si>
  <si>
    <t>Winter</t>
  </si>
  <si>
    <t>Pot Luck Bags</t>
  </si>
  <si>
    <t>Berwick Hairbrush</t>
  </si>
  <si>
    <t>Berwick Yellow Rubber Duck</t>
  </si>
  <si>
    <t>Berwick Note Pad</t>
  </si>
  <si>
    <t>Berwick Pencil</t>
  </si>
  <si>
    <t>Berwick Pencil Sharpener</t>
  </si>
  <si>
    <t>Berwick Yellow Pencil</t>
  </si>
  <si>
    <t xml:space="preserve"> £1.50 each</t>
  </si>
  <si>
    <t>BMC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</si>
</sst>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164" formatCode="&quot;£&quot;#,##0.00"/>
    <numFmt numFmtId="165" formatCode="dd/mm/yy;@"/>
    <numFmt numFmtId="166" formatCode="&quot;£&quot;#,##0"/>
    <numFmt numFmtId="167" formatCode="[$-409]h:mm:ss\ AM/PM;@"/>
    <numFmt numFmtId="168" formatCode="[$-F800]dddd\,\ mmmm\ dd\,\ yyyy"/>
  </numFmts>
  <fonts count="38"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u/>
      <sz val="11"/>
      <color theme="1"/>
      <name val="Calibri"/>
      <family val="2"/>
      <scheme val="minor"/>
    </font>
    <font>
      <b/>
      <u/>
      <sz val="12"/>
      <color theme="1"/>
      <name val="Calibri"/>
      <family val="2"/>
      <scheme val="minor"/>
    </font>
    <font>
      <sz val="11"/>
      <name val="Calibri"/>
      <family val="2"/>
      <scheme val="minor"/>
    </font>
    <font>
      <b/>
      <sz val="1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1"/>
      <color rgb="FFFF0000"/>
      <name val="Calibri"/>
      <family val="2"/>
      <scheme val="minor"/>
    </font>
    <font>
      <b/>
      <sz val="10"/>
      <color theme="1"/>
      <name val="Calibri"/>
      <family val="2"/>
      <scheme val="minor"/>
    </font>
    <font>
      <b/>
      <u/>
      <sz val="16"/>
      <color theme="1"/>
      <name val="Calibri"/>
      <family val="2"/>
      <scheme val="minor"/>
    </font>
    <font>
      <b/>
      <sz val="9"/>
      <name val="Calibri"/>
      <family val="2"/>
      <scheme val="minor"/>
    </font>
    <font>
      <b/>
      <sz val="10"/>
      <name val="Calibri"/>
      <family val="2"/>
      <scheme val="minor"/>
    </font>
    <font>
      <b/>
      <u/>
      <sz val="10"/>
      <name val="Calibri"/>
      <family val="2"/>
      <scheme val="minor"/>
    </font>
    <font>
      <sz val="12"/>
      <color theme="1"/>
      <name val="Calibri"/>
      <family val="2"/>
      <scheme val="minor"/>
    </font>
    <font>
      <b/>
      <sz val="18"/>
      <color theme="1"/>
      <name val="Calibri"/>
      <family val="2"/>
      <scheme val="minor"/>
    </font>
    <font>
      <b/>
      <sz val="14"/>
      <name val="Trebuchet MS"/>
      <family val="2"/>
    </font>
    <font>
      <b/>
      <sz val="18"/>
      <name val="Calibri"/>
      <family val="2"/>
      <scheme val="minor"/>
    </font>
    <font>
      <b/>
      <sz val="16"/>
      <color theme="1"/>
      <name val="Calibri"/>
      <family val="2"/>
      <scheme val="minor"/>
    </font>
    <font>
      <b/>
      <sz val="12"/>
      <color theme="1"/>
      <name val="Calibri"/>
      <family val="2"/>
      <scheme val="minor"/>
    </font>
    <font>
      <b/>
      <sz val="14"/>
      <color theme="0"/>
      <name val="Calibri"/>
      <family val="2"/>
      <scheme val="minor"/>
    </font>
    <font>
      <b/>
      <sz val="12"/>
      <color theme="0"/>
      <name val="Calibri"/>
      <family val="2"/>
      <scheme val="minor"/>
    </font>
    <font>
      <b/>
      <sz val="14"/>
      <name val="Calibri"/>
      <family val="2"/>
      <scheme val="minor"/>
    </font>
    <font>
      <b/>
      <sz val="14"/>
      <color rgb="FFFF0000"/>
      <name val="Calibri"/>
      <family val="2"/>
      <scheme val="minor"/>
    </font>
    <font>
      <b/>
      <i/>
      <sz val="11"/>
      <color theme="1"/>
      <name val="Calibri"/>
      <family val="2"/>
      <scheme val="minor"/>
    </font>
    <font>
      <i/>
      <sz val="12"/>
      <name val="Calibri"/>
      <family val="2"/>
      <scheme val="minor"/>
    </font>
    <font>
      <b/>
      <i/>
      <sz val="12"/>
      <color rgb="FFFF0000"/>
      <name val="Calibri"/>
      <family val="2"/>
      <scheme val="minor"/>
    </font>
    <font>
      <sz val="9"/>
      <color rgb="FFFF0000"/>
      <name val="Calibri"/>
      <family val="2"/>
      <scheme val="minor"/>
    </font>
    <font>
      <b/>
      <u/>
      <sz val="11"/>
      <color rgb="FFFF0000"/>
      <name val="Calibri"/>
      <family val="2"/>
      <scheme val="minor"/>
    </font>
    <font>
      <b/>
      <i/>
      <sz val="11"/>
      <name val="Calibri"/>
      <family val="2"/>
      <scheme val="minor"/>
    </font>
    <font>
      <sz val="12"/>
      <color theme="1"/>
      <name val="Calibri Light"/>
      <family val="2"/>
      <scheme val="major"/>
    </font>
    <font>
      <b/>
      <sz val="12"/>
      <color theme="1"/>
      <name val="Calibri Light"/>
      <family val="2"/>
      <scheme val="major"/>
    </font>
    <font>
      <b/>
      <sz val="11"/>
      <color rgb="FF222222"/>
      <name val="Calibri"/>
      <family val="2"/>
      <scheme val="minor"/>
    </font>
  </fonts>
  <fills count="12">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444">
    <xf numFmtId="0" fontId="0" fillId="0" borderId="0" xfId="0"/>
    <xf numFmtId="0" fontId="3" fillId="0" borderId="0" xfId="0" applyFont="1" applyAlignment="1">
      <alignment horizontal="right"/>
    </xf>
    <xf numFmtId="0" fontId="0" fillId="0" borderId="0" xfId="0" applyAlignment="1">
      <alignment horizontal="center"/>
    </xf>
    <xf numFmtId="164" fontId="0" fillId="0" borderId="9" xfId="0" applyNumberFormat="1" applyBorder="1"/>
    <xf numFmtId="0" fontId="0" fillId="0" borderId="4" xfId="0" applyBorder="1"/>
    <xf numFmtId="0" fontId="0" fillId="0" borderId="0" xfId="0" applyAlignment="1">
      <alignment horizontal="right"/>
    </xf>
    <xf numFmtId="164" fontId="0" fillId="0" borderId="10" xfId="0" applyNumberFormat="1" applyBorder="1"/>
    <xf numFmtId="0" fontId="8" fillId="0" borderId="0" xfId="0" applyFont="1"/>
    <xf numFmtId="0" fontId="0" fillId="0" borderId="7" xfId="0" applyBorder="1"/>
    <xf numFmtId="0" fontId="0" fillId="0" borderId="8" xfId="0" applyBorder="1"/>
    <xf numFmtId="164" fontId="0" fillId="0" borderId="11" xfId="0" applyNumberFormat="1" applyBorder="1"/>
    <xf numFmtId="0" fontId="3" fillId="0" borderId="3" xfId="0" applyFont="1" applyBorder="1" applyAlignment="1">
      <alignment vertical="top"/>
    </xf>
    <xf numFmtId="0" fontId="9" fillId="0" borderId="7" xfId="0" applyFont="1" applyBorder="1"/>
    <xf numFmtId="0" fontId="0" fillId="0" borderId="7" xfId="0" applyBorder="1" applyAlignment="1">
      <alignment horizontal="right"/>
    </xf>
    <xf numFmtId="0" fontId="0" fillId="0" borderId="2" xfId="0" applyBorder="1"/>
    <xf numFmtId="0" fontId="0" fillId="0" borderId="5" xfId="0" applyBorder="1"/>
    <xf numFmtId="0" fontId="3" fillId="0" borderId="0" xfId="0" applyFont="1"/>
    <xf numFmtId="0" fontId="3" fillId="0" borderId="5" xfId="0" applyFont="1" applyBorder="1"/>
    <xf numFmtId="0" fontId="3" fillId="0" borderId="1" xfId="0" applyFont="1" applyBorder="1"/>
    <xf numFmtId="0" fontId="0" fillId="0" borderId="6" xfId="0" applyBorder="1"/>
    <xf numFmtId="0" fontId="0" fillId="0" borderId="13" xfId="0" applyBorder="1"/>
    <xf numFmtId="0" fontId="3" fillId="0" borderId="14" xfId="0" applyFont="1" applyBorder="1"/>
    <xf numFmtId="0" fontId="0" fillId="0" borderId="12" xfId="0" applyBorder="1"/>
    <xf numFmtId="0" fontId="9" fillId="0" borderId="10" xfId="0" applyFont="1" applyBorder="1" applyAlignment="1">
      <alignment horizontal="right"/>
    </xf>
    <xf numFmtId="0" fontId="9" fillId="0" borderId="9" xfId="0" applyFont="1" applyBorder="1" applyAlignment="1">
      <alignment horizontal="right"/>
    </xf>
    <xf numFmtId="0" fontId="8" fillId="0" borderId="14" xfId="0" applyFont="1" applyBorder="1"/>
    <xf numFmtId="0" fontId="3" fillId="0" borderId="7" xfId="0" applyFont="1" applyBorder="1" applyAlignment="1">
      <alignment horizontal="right"/>
    </xf>
    <xf numFmtId="0" fontId="3" fillId="0" borderId="8" xfId="0" applyFont="1" applyBorder="1"/>
    <xf numFmtId="0" fontId="3" fillId="0" borderId="3" xfId="0" applyFont="1" applyBorder="1"/>
    <xf numFmtId="0" fontId="9" fillId="0" borderId="2" xfId="0" applyFont="1" applyBorder="1" applyAlignment="1">
      <alignment vertical="top"/>
    </xf>
    <xf numFmtId="0" fontId="0" fillId="0" borderId="2" xfId="0" applyBorder="1" applyAlignment="1">
      <alignment horizontal="right"/>
    </xf>
    <xf numFmtId="0" fontId="0" fillId="0" borderId="3" xfId="0" applyBorder="1" applyProtection="1">
      <protection locked="0"/>
    </xf>
    <xf numFmtId="0" fontId="0" fillId="0" borderId="2" xfId="0" applyBorder="1" applyProtection="1">
      <protection locked="0"/>
    </xf>
    <xf numFmtId="0" fontId="13" fillId="0" borderId="15" xfId="0" applyFont="1" applyBorder="1" applyAlignment="1">
      <alignment horizontal="right"/>
    </xf>
    <xf numFmtId="0" fontId="6" fillId="0" borderId="7" xfId="0" applyFont="1" applyBorder="1" applyAlignment="1">
      <alignment horizontal="center"/>
    </xf>
    <xf numFmtId="0" fontId="8" fillId="0" borderId="13" xfId="0" applyFont="1" applyBorder="1"/>
    <xf numFmtId="0" fontId="3" fillId="0" borderId="4" xfId="0" applyFont="1" applyBorder="1"/>
    <xf numFmtId="0" fontId="4" fillId="0" borderId="0" xfId="1" applyAlignment="1">
      <alignment horizontal="center"/>
    </xf>
    <xf numFmtId="0" fontId="5" fillId="0" borderId="0" xfId="0" applyFont="1" applyAlignment="1">
      <alignment horizontal="center" vertical="center"/>
    </xf>
    <xf numFmtId="0" fontId="3" fillId="0" borderId="0" xfId="0" applyFont="1" applyAlignment="1">
      <alignment horizontal="center"/>
    </xf>
    <xf numFmtId="0" fontId="9" fillId="0" borderId="11" xfId="0" applyFont="1" applyBorder="1" applyAlignment="1">
      <alignment horizontal="right"/>
    </xf>
    <xf numFmtId="0" fontId="9" fillId="0" borderId="0" xfId="0" applyFont="1" applyAlignment="1">
      <alignment horizontal="right"/>
    </xf>
    <xf numFmtId="0" fontId="10" fillId="0" borderId="7" xfId="0" applyFont="1" applyBorder="1"/>
    <xf numFmtId="0" fontId="10" fillId="0" borderId="8" xfId="0" applyFont="1" applyBorder="1" applyAlignment="1">
      <alignment vertical="top"/>
    </xf>
    <xf numFmtId="0" fontId="10" fillId="0" borderId="5" xfId="0" applyFont="1" applyBorder="1" applyAlignment="1">
      <alignment vertical="top"/>
    </xf>
    <xf numFmtId="0" fontId="10" fillId="0" borderId="0" xfId="0" applyFont="1"/>
    <xf numFmtId="8" fontId="0" fillId="0" borderId="7" xfId="0" applyNumberFormat="1" applyBorder="1"/>
    <xf numFmtId="8" fontId="13" fillId="0" borderId="15" xfId="0" applyNumberFormat="1" applyFont="1" applyBorder="1" applyAlignment="1">
      <alignment horizontal="right"/>
    </xf>
    <xf numFmtId="0" fontId="3" fillId="0" borderId="0" xfId="0" applyFont="1" applyAlignment="1">
      <alignment horizontal="left"/>
    </xf>
    <xf numFmtId="0" fontId="11" fillId="0" borderId="0" xfId="0" applyFont="1"/>
    <xf numFmtId="0" fontId="16" fillId="0" borderId="12" xfId="0" applyFont="1" applyBorder="1"/>
    <xf numFmtId="0" fontId="16" fillId="0" borderId="13" xfId="0" applyFont="1" applyBorder="1"/>
    <xf numFmtId="0" fontId="8" fillId="0" borderId="0" xfId="0" applyFont="1" applyProtection="1">
      <protection locked="0"/>
    </xf>
    <xf numFmtId="164" fontId="2" fillId="0" borderId="0" xfId="0" applyNumberFormat="1" applyFont="1" applyProtection="1">
      <protection hidden="1"/>
    </xf>
    <xf numFmtId="0" fontId="8" fillId="0" borderId="2" xfId="0" applyFont="1" applyBorder="1" applyProtection="1">
      <protection locked="0"/>
    </xf>
    <xf numFmtId="164" fontId="9" fillId="0" borderId="15" xfId="0" applyNumberFormat="1" applyFont="1" applyBorder="1" applyAlignment="1">
      <alignment horizontal="center" vertical="top"/>
    </xf>
    <xf numFmtId="0" fontId="6" fillId="0" borderId="0" xfId="0" applyFont="1" applyAlignment="1">
      <alignment horizontal="center"/>
    </xf>
    <xf numFmtId="0" fontId="8" fillId="2" borderId="13" xfId="0" applyFont="1" applyFill="1" applyBorder="1" applyProtection="1">
      <protection locked="0"/>
    </xf>
    <xf numFmtId="164" fontId="9" fillId="0" borderId="9" xfId="0" applyNumberFormat="1" applyFont="1" applyBorder="1" applyAlignment="1">
      <alignment horizontal="center"/>
    </xf>
    <xf numFmtId="0" fontId="3" fillId="2" borderId="14" xfId="0" applyFont="1" applyFill="1" applyBorder="1"/>
    <xf numFmtId="0" fontId="9" fillId="2" borderId="14" xfId="0" applyFont="1" applyFill="1" applyBorder="1"/>
    <xf numFmtId="0" fontId="3" fillId="3" borderId="1" xfId="0" applyFont="1" applyFill="1" applyBorder="1"/>
    <xf numFmtId="0" fontId="3" fillId="3" borderId="2" xfId="0" applyFont="1" applyFill="1" applyBorder="1"/>
    <xf numFmtId="0" fontId="3" fillId="3" borderId="3" xfId="0" applyFont="1" applyFill="1" applyBorder="1"/>
    <xf numFmtId="0" fontId="9" fillId="2" borderId="15" xfId="0" applyFont="1" applyFill="1" applyBorder="1"/>
    <xf numFmtId="0" fontId="16" fillId="0" borderId="0" xfId="0" applyFont="1"/>
    <xf numFmtId="0" fontId="14" fillId="0" borderId="0" xfId="0" applyFont="1"/>
    <xf numFmtId="0" fontId="17" fillId="0" borderId="0" xfId="0" applyFont="1"/>
    <xf numFmtId="0" fontId="18" fillId="0" borderId="0" xfId="0" applyFont="1"/>
    <xf numFmtId="8" fontId="13" fillId="2" borderId="15" xfId="0" applyNumberFormat="1" applyFont="1" applyFill="1" applyBorder="1" applyProtection="1">
      <protection hidden="1"/>
    </xf>
    <xf numFmtId="8" fontId="13" fillId="0" borderId="15" xfId="0" applyNumberFormat="1" applyFont="1" applyBorder="1" applyProtection="1">
      <protection hidden="1"/>
    </xf>
    <xf numFmtId="0" fontId="0" fillId="2" borderId="11" xfId="0" applyFill="1" applyBorder="1" applyProtection="1">
      <protection locked="0"/>
    </xf>
    <xf numFmtId="0" fontId="0" fillId="2" borderId="15" xfId="0" applyFill="1" applyBorder="1" applyProtection="1">
      <protection locked="0"/>
    </xf>
    <xf numFmtId="0" fontId="3" fillId="0" borderId="14" xfId="0" applyFont="1" applyBorder="1" applyAlignment="1">
      <alignment horizontal="left"/>
    </xf>
    <xf numFmtId="0" fontId="3" fillId="0" borderId="13" xfId="0" applyFont="1" applyBorder="1" applyAlignment="1">
      <alignment horizontal="left"/>
    </xf>
    <xf numFmtId="0" fontId="0" fillId="0" borderId="3" xfId="0" applyBorder="1"/>
    <xf numFmtId="0" fontId="8" fillId="0" borderId="7" xfId="0" applyFont="1"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0" xfId="0" applyProtection="1">
      <protection locked="0"/>
    </xf>
    <xf numFmtId="0" fontId="0" fillId="0" borderId="5" xfId="0" applyBorder="1" applyProtection="1">
      <protection locked="0"/>
    </xf>
    <xf numFmtId="0" fontId="3" fillId="2" borderId="13" xfId="0" applyFont="1" applyFill="1" applyBorder="1" applyProtection="1">
      <protection locked="0"/>
    </xf>
    <xf numFmtId="0" fontId="8" fillId="2" borderId="12" xfId="0" applyFont="1" applyFill="1" applyBorder="1" applyProtection="1">
      <protection locked="0"/>
    </xf>
    <xf numFmtId="0" fontId="0" fillId="6" borderId="1" xfId="0" applyFill="1" applyBorder="1"/>
    <xf numFmtId="0" fontId="0" fillId="6" borderId="2" xfId="0" applyFill="1" applyBorder="1"/>
    <xf numFmtId="0" fontId="0" fillId="6" borderId="6" xfId="0" applyFill="1" applyBorder="1"/>
    <xf numFmtId="0" fontId="3" fillId="6" borderId="7" xfId="0" applyFont="1" applyFill="1" applyBorder="1"/>
    <xf numFmtId="0" fontId="0" fillId="6" borderId="7" xfId="0" applyFill="1" applyBorder="1"/>
    <xf numFmtId="0" fontId="0" fillId="6" borderId="7" xfId="0" applyFill="1" applyBorder="1" applyAlignment="1">
      <alignment horizontal="center"/>
    </xf>
    <xf numFmtId="0" fontId="20" fillId="3" borderId="2" xfId="0" applyFont="1" applyFill="1" applyBorder="1"/>
    <xf numFmtId="0" fontId="20" fillId="3" borderId="0" xfId="0" applyFont="1" applyFill="1"/>
    <xf numFmtId="0" fontId="20" fillId="3" borderId="7" xfId="0" applyFont="1"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0" fillId="3" borderId="5" xfId="0" applyFill="1" applyBorder="1"/>
    <xf numFmtId="0" fontId="0" fillId="3" borderId="8" xfId="0" applyFill="1" applyBorder="1"/>
    <xf numFmtId="0" fontId="19" fillId="0" borderId="0" xfId="0" applyFont="1" applyAlignment="1">
      <alignment vertical="center"/>
    </xf>
    <xf numFmtId="0" fontId="0" fillId="5" borderId="15" xfId="0" applyFill="1" applyBorder="1"/>
    <xf numFmtId="0" fontId="0" fillId="5" borderId="14" xfId="0" applyFill="1" applyBorder="1"/>
    <xf numFmtId="0" fontId="0" fillId="5" borderId="12" xfId="0" applyFill="1" applyBorder="1"/>
    <xf numFmtId="0" fontId="0" fillId="5" borderId="13" xfId="0" applyFill="1" applyBorder="1"/>
    <xf numFmtId="0" fontId="9" fillId="3" borderId="6" xfId="0" applyFont="1" applyFill="1" applyBorder="1"/>
    <xf numFmtId="0" fontId="9" fillId="3" borderId="7" xfId="0" applyFont="1" applyFill="1" applyBorder="1"/>
    <xf numFmtId="0" fontId="21" fillId="3" borderId="7" xfId="0" applyFont="1" applyFill="1" applyBorder="1" applyAlignment="1">
      <alignment vertical="center"/>
    </xf>
    <xf numFmtId="0" fontId="22" fillId="3" borderId="7" xfId="0" applyFont="1" applyFill="1" applyBorder="1"/>
    <xf numFmtId="0" fontId="3" fillId="5" borderId="0" xfId="0" applyFont="1" applyFill="1" applyAlignment="1">
      <alignment vertical="center"/>
    </xf>
    <xf numFmtId="0" fontId="3" fillId="5" borderId="1" xfId="0" applyFont="1" applyFill="1" applyBorder="1" applyAlignment="1">
      <alignment vertical="center"/>
    </xf>
    <xf numFmtId="0" fontId="3" fillId="5" borderId="2" xfId="0" applyFont="1" applyFill="1" applyBorder="1" applyAlignment="1">
      <alignment vertical="center"/>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3" fillId="5" borderId="6" xfId="0" applyFont="1" applyFill="1" applyBorder="1" applyAlignment="1">
      <alignment vertical="center"/>
    </xf>
    <xf numFmtId="0" fontId="3" fillId="5" borderId="7" xfId="0" applyFont="1" applyFill="1" applyBorder="1" applyAlignment="1">
      <alignment vertical="center"/>
    </xf>
    <xf numFmtId="0" fontId="3" fillId="5" borderId="8" xfId="0" applyFont="1" applyFill="1" applyBorder="1" applyAlignment="1">
      <alignment vertical="center"/>
    </xf>
    <xf numFmtId="0" fontId="23" fillId="3" borderId="14" xfId="0" applyFont="1" applyFill="1" applyBorder="1"/>
    <xf numFmtId="0" fontId="0" fillId="3" borderId="13" xfId="0" applyFill="1" applyBorder="1"/>
    <xf numFmtId="0" fontId="0" fillId="6" borderId="3" xfId="0" applyFill="1" applyBorder="1"/>
    <xf numFmtId="0" fontId="0" fillId="6" borderId="8" xfId="0" applyFill="1" applyBorder="1"/>
    <xf numFmtId="0" fontId="3" fillId="0" borderId="2" xfId="0" applyFont="1" applyBorder="1"/>
    <xf numFmtId="0" fontId="3" fillId="0" borderId="6" xfId="0" applyFont="1" applyBorder="1"/>
    <xf numFmtId="0" fontId="0" fillId="6" borderId="14" xfId="0" applyFill="1" applyBorder="1"/>
    <xf numFmtId="0" fontId="0" fillId="6" borderId="12" xfId="0" applyFill="1" applyBorder="1"/>
    <xf numFmtId="0" fontId="0" fillId="6" borderId="13" xfId="0" applyFill="1" applyBorder="1"/>
    <xf numFmtId="164" fontId="0" fillId="0" borderId="3" xfId="0" applyNumberFormat="1" applyBorder="1"/>
    <xf numFmtId="164" fontId="0" fillId="0" borderId="5" xfId="0" applyNumberFormat="1" applyBorder="1"/>
    <xf numFmtId="164" fontId="0" fillId="0" borderId="8" xfId="0" applyNumberFormat="1" applyBorder="1"/>
    <xf numFmtId="0" fontId="3" fillId="0" borderId="4" xfId="0" applyFont="1" applyBorder="1" applyProtection="1">
      <protection locked="0"/>
    </xf>
    <xf numFmtId="0" fontId="3" fillId="0" borderId="5" xfId="0" applyFont="1" applyBorder="1" applyProtection="1">
      <protection locked="0"/>
    </xf>
    <xf numFmtId="164" fontId="13" fillId="0" borderId="13" xfId="0" applyNumberFormat="1" applyFont="1" applyBorder="1"/>
    <xf numFmtId="0" fontId="25" fillId="0" borderId="0" xfId="0" applyFont="1" applyAlignment="1">
      <alignment horizontal="left" vertical="center"/>
    </xf>
    <xf numFmtId="0" fontId="25" fillId="0" borderId="0" xfId="0" applyFont="1" applyAlignment="1">
      <alignment horizontal="center" vertical="top"/>
    </xf>
    <xf numFmtId="0" fontId="5" fillId="0" borderId="0" xfId="0" applyFont="1" applyAlignment="1">
      <alignment horizontal="left" vertical="center"/>
    </xf>
    <xf numFmtId="0" fontId="5" fillId="0" borderId="0" xfId="0" applyFont="1"/>
    <xf numFmtId="0" fontId="25" fillId="4" borderId="4" xfId="0" applyFont="1" applyFill="1" applyBorder="1"/>
    <xf numFmtId="0" fontId="25" fillId="4" borderId="0" xfId="0" applyFont="1" applyFill="1"/>
    <xf numFmtId="0" fontId="25" fillId="4" borderId="5" xfId="0" applyFont="1" applyFill="1" applyBorder="1" applyAlignment="1">
      <alignment horizontal="center" vertical="center"/>
    </xf>
    <xf numFmtId="0" fontId="3" fillId="5" borderId="1" xfId="0" applyFont="1" applyFill="1" applyBorder="1" applyAlignment="1">
      <alignment horizontal="left" vertical="center"/>
    </xf>
    <xf numFmtId="0" fontId="3" fillId="5" borderId="2" xfId="0" applyFont="1" applyFill="1" applyBorder="1" applyAlignment="1">
      <alignment horizontal="left" vertical="center"/>
    </xf>
    <xf numFmtId="0" fontId="3" fillId="5" borderId="3" xfId="0" applyFont="1" applyFill="1" applyBorder="1" applyAlignment="1">
      <alignment horizontal="left" vertical="center"/>
    </xf>
    <xf numFmtId="0" fontId="3" fillId="5" borderId="4" xfId="0" applyFont="1" applyFill="1" applyBorder="1" applyAlignment="1">
      <alignment horizontal="left" vertical="center"/>
    </xf>
    <xf numFmtId="0" fontId="3" fillId="5" borderId="0" xfId="0" applyFont="1" applyFill="1" applyAlignment="1">
      <alignment horizontal="left" vertical="center"/>
    </xf>
    <xf numFmtId="0" fontId="3" fillId="5" borderId="5" xfId="0" applyFont="1" applyFill="1" applyBorder="1" applyAlignment="1">
      <alignment horizontal="left" vertical="center"/>
    </xf>
    <xf numFmtId="0" fontId="3" fillId="5" borderId="6" xfId="0" applyFont="1" applyFill="1" applyBorder="1" applyAlignment="1">
      <alignment horizontal="left" vertical="center"/>
    </xf>
    <xf numFmtId="0" fontId="3" fillId="5" borderId="7" xfId="0" applyFont="1" applyFill="1" applyBorder="1" applyAlignment="1">
      <alignment horizontal="left" vertical="center"/>
    </xf>
    <xf numFmtId="0" fontId="3" fillId="5" borderId="8" xfId="0" applyFont="1" applyFill="1" applyBorder="1" applyAlignment="1">
      <alignment horizontal="left" vertical="center"/>
    </xf>
    <xf numFmtId="0" fontId="3" fillId="6" borderId="14" xfId="0" applyFont="1" applyFill="1" applyBorder="1" applyAlignment="1">
      <alignment horizontal="left" vertical="center"/>
    </xf>
    <xf numFmtId="0" fontId="3" fillId="0" borderId="7" xfId="0" applyFont="1" applyBorder="1"/>
    <xf numFmtId="0" fontId="8" fillId="0" borderId="12" xfId="0" applyFont="1" applyBorder="1" applyProtection="1">
      <protection locked="0"/>
    </xf>
    <xf numFmtId="0" fontId="8" fillId="0" borderId="13" xfId="0" applyFont="1" applyBorder="1" applyProtection="1">
      <protection locked="0"/>
    </xf>
    <xf numFmtId="164" fontId="3" fillId="0" borderId="0" xfId="0" applyNumberFormat="1" applyFont="1" applyAlignment="1">
      <alignment horizontal="center"/>
    </xf>
    <xf numFmtId="164" fontId="9" fillId="0" borderId="12" xfId="0" applyNumberFormat="1" applyFont="1" applyBorder="1" applyAlignment="1" applyProtection="1">
      <alignment horizontal="center"/>
      <protection locked="0"/>
    </xf>
    <xf numFmtId="164" fontId="9" fillId="0" borderId="7" xfId="0" applyNumberFormat="1" applyFont="1" applyBorder="1" applyAlignment="1" applyProtection="1">
      <alignment horizontal="center"/>
      <protection locked="0"/>
    </xf>
    <xf numFmtId="0" fontId="0" fillId="0" borderId="0" xfId="0" applyAlignment="1">
      <alignment textRotation="255"/>
    </xf>
    <xf numFmtId="0" fontId="0" fillId="0" borderId="4" xfId="0" applyBorder="1" applyProtection="1">
      <protection locked="0"/>
    </xf>
    <xf numFmtId="0" fontId="0" fillId="6" borderId="0" xfId="0" applyFill="1" applyProtection="1">
      <protection locked="0"/>
    </xf>
    <xf numFmtId="0" fontId="27" fillId="0" borderId="14" xfId="0" applyFont="1" applyBorder="1" applyProtection="1">
      <protection locked="0"/>
    </xf>
    <xf numFmtId="0" fontId="0" fillId="7" borderId="6" xfId="0" applyFill="1" applyBorder="1"/>
    <xf numFmtId="0" fontId="0" fillId="7" borderId="7" xfId="0" applyFill="1" applyBorder="1"/>
    <xf numFmtId="164" fontId="15" fillId="7" borderId="7" xfId="0" applyNumberFormat="1" applyFont="1" applyFill="1" applyBorder="1" applyAlignment="1">
      <alignment horizontal="center"/>
    </xf>
    <xf numFmtId="0" fontId="15" fillId="7" borderId="7" xfId="0" applyFont="1" applyFill="1" applyBorder="1" applyAlignment="1">
      <alignment horizontal="left"/>
    </xf>
    <xf numFmtId="0" fontId="0" fillId="7" borderId="8" xfId="0" applyFill="1" applyBorder="1"/>
    <xf numFmtId="164" fontId="3" fillId="6" borderId="2" xfId="0" applyNumberFormat="1" applyFont="1" applyFill="1" applyBorder="1" applyAlignment="1">
      <alignment horizontal="center"/>
    </xf>
    <xf numFmtId="0" fontId="15" fillId="6" borderId="2" xfId="0" applyFont="1" applyFill="1" applyBorder="1" applyAlignment="1">
      <alignment horizontal="left"/>
    </xf>
    <xf numFmtId="164" fontId="3" fillId="6" borderId="7" xfId="0" applyNumberFormat="1" applyFont="1" applyFill="1" applyBorder="1" applyAlignment="1">
      <alignment horizontal="center"/>
    </xf>
    <xf numFmtId="0" fontId="9" fillId="0" borderId="14" xfId="0" applyFont="1" applyBorder="1"/>
    <xf numFmtId="0" fontId="9" fillId="0" borderId="13" xfId="0" applyFont="1" applyBorder="1" applyAlignment="1">
      <alignment horizontal="center"/>
    </xf>
    <xf numFmtId="0" fontId="9" fillId="0" borderId="6" xfId="0" applyFont="1" applyBorder="1" applyAlignment="1">
      <alignment horizontal="left"/>
    </xf>
    <xf numFmtId="0" fontId="9" fillId="0" borderId="8" xfId="0" applyFont="1" applyBorder="1" applyAlignment="1">
      <alignment horizontal="left"/>
    </xf>
    <xf numFmtId="0" fontId="8" fillId="0" borderId="8" xfId="0" applyFont="1" applyBorder="1" applyProtection="1">
      <protection locked="0"/>
    </xf>
    <xf numFmtId="0" fontId="27" fillId="0" borderId="12" xfId="0" applyFont="1" applyBorder="1" applyProtection="1">
      <protection locked="0"/>
    </xf>
    <xf numFmtId="0" fontId="27" fillId="0" borderId="13" xfId="0" applyFont="1" applyBorder="1" applyProtection="1">
      <protection locked="0"/>
    </xf>
    <xf numFmtId="164" fontId="27" fillId="0" borderId="12" xfId="0" applyNumberFormat="1" applyFont="1" applyBorder="1" applyAlignment="1" applyProtection="1">
      <alignment horizontal="center"/>
      <protection locked="0"/>
    </xf>
    <xf numFmtId="0" fontId="3" fillId="0" borderId="4" xfId="0" applyFont="1" applyBorder="1" applyAlignment="1">
      <alignment horizontal="left"/>
    </xf>
    <xf numFmtId="0" fontId="3" fillId="0" borderId="5"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164" fontId="3" fillId="0" borderId="2" xfId="0" applyNumberFormat="1" applyFont="1" applyBorder="1" applyAlignment="1">
      <alignment horizontal="center"/>
    </xf>
    <xf numFmtId="0" fontId="0" fillId="0" borderId="1" xfId="0" applyBorder="1"/>
    <xf numFmtId="0" fontId="3" fillId="0" borderId="6" xfId="0" applyFont="1" applyBorder="1" applyAlignment="1">
      <alignment horizontal="left"/>
    </xf>
    <xf numFmtId="0" fontId="3" fillId="0" borderId="7" xfId="0" applyFont="1" applyBorder="1" applyAlignment="1">
      <alignment horizontal="left"/>
    </xf>
    <xf numFmtId="164" fontId="3" fillId="0" borderId="7" xfId="0" applyNumberFormat="1" applyFont="1" applyBorder="1" applyAlignment="1">
      <alignment horizontal="center"/>
    </xf>
    <xf numFmtId="164" fontId="13" fillId="0" borderId="0" xfId="0" applyNumberFormat="1" applyFont="1"/>
    <xf numFmtId="164" fontId="13" fillId="0" borderId="2" xfId="0" applyNumberFormat="1" applyFont="1" applyBorder="1"/>
    <xf numFmtId="164" fontId="13" fillId="0" borderId="7" xfId="0" applyNumberFormat="1" applyFont="1" applyBorder="1"/>
    <xf numFmtId="0" fontId="0" fillId="6" borderId="7" xfId="0" applyFill="1" applyBorder="1" applyProtection="1">
      <protection locked="0"/>
    </xf>
    <xf numFmtId="0" fontId="28" fillId="7" borderId="14" xfId="0" applyFont="1" applyFill="1" applyBorder="1"/>
    <xf numFmtId="0" fontId="2" fillId="7" borderId="13" xfId="0" applyFont="1" applyFill="1" applyBorder="1"/>
    <xf numFmtId="0" fontId="2" fillId="7" borderId="12" xfId="0" applyFont="1" applyFill="1" applyBorder="1"/>
    <xf numFmtId="164" fontId="13" fillId="7" borderId="12" xfId="0" applyNumberFormat="1" applyFont="1" applyFill="1" applyBorder="1"/>
    <xf numFmtId="0" fontId="29" fillId="0" borderId="0" xfId="0" applyFont="1"/>
    <xf numFmtId="0" fontId="0" fillId="0" borderId="9" xfId="0" applyBorder="1" applyAlignment="1">
      <alignment horizontal="right"/>
    </xf>
    <xf numFmtId="0" fontId="11" fillId="0" borderId="4" xfId="0" applyFont="1" applyBorder="1"/>
    <xf numFmtId="0" fontId="11" fillId="0" borderId="5" xfId="0" applyFont="1" applyBorder="1"/>
    <xf numFmtId="0" fontId="0" fillId="0" borderId="10" xfId="0" applyBorder="1" applyAlignment="1">
      <alignment horizontal="right"/>
    </xf>
    <xf numFmtId="0" fontId="11" fillId="0" borderId="6" xfId="0" applyFont="1" applyBorder="1"/>
    <xf numFmtId="0" fontId="11" fillId="0" borderId="8" xfId="0" applyFont="1" applyBorder="1"/>
    <xf numFmtId="0" fontId="0" fillId="0" borderId="11" xfId="0" applyBorder="1" applyAlignment="1">
      <alignment horizontal="right"/>
    </xf>
    <xf numFmtId="0" fontId="0" fillId="0" borderId="11" xfId="0" applyBorder="1"/>
    <xf numFmtId="0" fontId="0" fillId="6" borderId="9" xfId="0" applyFill="1" applyBorder="1" applyProtection="1">
      <protection locked="0"/>
    </xf>
    <xf numFmtId="0" fontId="0" fillId="6" borderId="10" xfId="0" applyFill="1" applyBorder="1" applyProtection="1">
      <protection locked="0"/>
    </xf>
    <xf numFmtId="0" fontId="0" fillId="6" borderId="11" xfId="0" applyFill="1" applyBorder="1" applyProtection="1">
      <protection locked="0"/>
    </xf>
    <xf numFmtId="0" fontId="3" fillId="0" borderId="0" xfId="0" applyFont="1" applyProtection="1">
      <protection locked="0"/>
    </xf>
    <xf numFmtId="0" fontId="3" fillId="0" borderId="6" xfId="0" applyFont="1" applyBorder="1" applyProtection="1">
      <protection locked="0"/>
    </xf>
    <xf numFmtId="0" fontId="3" fillId="0" borderId="7" xfId="0" applyFont="1" applyBorder="1" applyProtection="1">
      <protection locked="0"/>
    </xf>
    <xf numFmtId="0" fontId="3" fillId="0" borderId="8" xfId="0" applyFont="1" applyBorder="1" applyProtection="1">
      <protection locked="0"/>
    </xf>
    <xf numFmtId="0" fontId="2" fillId="0" borderId="0" xfId="0" applyFont="1"/>
    <xf numFmtId="0" fontId="10" fillId="0" borderId="6" xfId="0" applyFont="1" applyBorder="1"/>
    <xf numFmtId="0" fontId="3" fillId="5" borderId="1" xfId="0" applyFont="1" applyFill="1" applyBorder="1" applyAlignment="1">
      <alignment horizontal="left"/>
    </xf>
    <xf numFmtId="0" fontId="0" fillId="5" borderId="2" xfId="0" applyFill="1" applyBorder="1" applyAlignment="1">
      <alignment horizontal="left"/>
    </xf>
    <xf numFmtId="0" fontId="0" fillId="5" borderId="3" xfId="0" applyFill="1" applyBorder="1" applyAlignment="1">
      <alignment horizontal="left"/>
    </xf>
    <xf numFmtId="0" fontId="3" fillId="5" borderId="4" xfId="0" applyFont="1" applyFill="1" applyBorder="1" applyAlignment="1">
      <alignment horizontal="left"/>
    </xf>
    <xf numFmtId="0" fontId="0" fillId="5" borderId="0" xfId="0" applyFill="1" applyAlignment="1">
      <alignment horizontal="left"/>
    </xf>
    <xf numFmtId="0" fontId="0" fillId="5" borderId="5" xfId="0" applyFill="1" applyBorder="1" applyAlignment="1">
      <alignment horizontal="left"/>
    </xf>
    <xf numFmtId="0" fontId="3" fillId="5" borderId="6" xfId="0" applyFont="1"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4" fillId="5" borderId="7" xfId="1" applyFill="1" applyBorder="1" applyAlignment="1">
      <alignment horizontal="left"/>
    </xf>
    <xf numFmtId="0" fontId="4" fillId="5" borderId="0" xfId="1" applyFill="1" applyAlignment="1">
      <alignment horizontal="left"/>
    </xf>
    <xf numFmtId="0" fontId="4" fillId="0" borderId="0" xfId="1"/>
    <xf numFmtId="0" fontId="0" fillId="0" borderId="0" xfId="0" applyAlignment="1">
      <alignment vertical="center"/>
    </xf>
    <xf numFmtId="0" fontId="12" fillId="0" borderId="6" xfId="0" applyFont="1" applyBorder="1" applyAlignment="1">
      <alignment vertical="top"/>
    </xf>
    <xf numFmtId="0" fontId="11" fillId="0" borderId="4" xfId="0" applyFont="1" applyBorder="1" applyAlignment="1">
      <alignment vertical="top"/>
    </xf>
    <xf numFmtId="0" fontId="14" fillId="0" borderId="8" xfId="0" applyFont="1" applyBorder="1"/>
    <xf numFmtId="0" fontId="0" fillId="0" borderId="15" xfId="0" applyBorder="1"/>
    <xf numFmtId="0" fontId="11" fillId="0" borderId="12" xfId="0" applyFont="1" applyBorder="1"/>
    <xf numFmtId="0" fontId="11" fillId="0" borderId="15" xfId="0" applyFont="1" applyBorder="1"/>
    <xf numFmtId="164" fontId="9" fillId="0" borderId="13" xfId="0" applyNumberFormat="1" applyFont="1" applyBorder="1"/>
    <xf numFmtId="0" fontId="9" fillId="0" borderId="12" xfId="0" applyFont="1" applyBorder="1"/>
    <xf numFmtId="0" fontId="13" fillId="0" borderId="15" xfId="0" applyFont="1" applyBorder="1" applyProtection="1">
      <protection locked="0"/>
    </xf>
    <xf numFmtId="164" fontId="3" fillId="0" borderId="15" xfId="0" applyNumberFormat="1" applyFont="1" applyBorder="1"/>
    <xf numFmtId="165" fontId="0" fillId="8" borderId="11" xfId="0" applyNumberFormat="1" applyFill="1" applyBorder="1" applyProtection="1">
      <protection locked="0"/>
    </xf>
    <xf numFmtId="165" fontId="0" fillId="0" borderId="0" xfId="0" applyNumberFormat="1" applyProtection="1">
      <protection locked="0"/>
    </xf>
    <xf numFmtId="0" fontId="4" fillId="0" borderId="0" xfId="1" applyAlignment="1">
      <alignment vertical="center"/>
    </xf>
    <xf numFmtId="0" fontId="9" fillId="0" borderId="14" xfId="0" applyFont="1" applyBorder="1" applyAlignment="1">
      <alignment vertical="top"/>
    </xf>
    <xf numFmtId="0" fontId="0" fillId="0" borderId="12" xfId="0" applyBorder="1" applyAlignment="1">
      <alignment vertical="top"/>
    </xf>
    <xf numFmtId="0" fontId="0" fillId="0" borderId="15" xfId="0" applyBorder="1" applyAlignment="1">
      <alignment vertical="top"/>
    </xf>
    <xf numFmtId="0" fontId="3" fillId="0" borderId="4" xfId="0" applyFont="1" applyBorder="1" applyAlignment="1">
      <alignment vertical="top"/>
    </xf>
    <xf numFmtId="0" fontId="0" fillId="0" borderId="0" xfId="0" applyAlignment="1">
      <alignment vertical="top"/>
    </xf>
    <xf numFmtId="0" fontId="3" fillId="0" borderId="14" xfId="0" applyFont="1" applyBorder="1" applyAlignment="1">
      <alignment vertical="top"/>
    </xf>
    <xf numFmtId="0" fontId="3" fillId="0" borderId="12" xfId="0" applyFont="1" applyBorder="1" applyAlignment="1">
      <alignment horizontal="right" vertical="top"/>
    </xf>
    <xf numFmtId="164" fontId="3" fillId="0" borderId="15" xfId="0" applyNumberFormat="1" applyFont="1" applyBorder="1" applyAlignment="1">
      <alignment horizontal="right" vertical="top"/>
    </xf>
    <xf numFmtId="0" fontId="12" fillId="8" borderId="0" xfId="0" applyFont="1" applyFill="1"/>
    <xf numFmtId="164" fontId="9" fillId="0" borderId="0" xfId="0" quotePrefix="1" applyNumberFormat="1" applyFont="1" applyProtection="1">
      <protection hidden="1"/>
    </xf>
    <xf numFmtId="164" fontId="9" fillId="0" borderId="15" xfId="0" applyNumberFormat="1" applyFont="1" applyBorder="1" applyProtection="1">
      <protection locked="0"/>
    </xf>
    <xf numFmtId="164" fontId="3" fillId="0" borderId="0" xfId="0" applyNumberFormat="1" applyFont="1"/>
    <xf numFmtId="164" fontId="9" fillId="0" borderId="15" xfId="0" applyNumberFormat="1" applyFont="1" applyBorder="1" applyAlignment="1">
      <alignment horizontal="right"/>
    </xf>
    <xf numFmtId="164" fontId="3" fillId="0" borderId="0" xfId="0" quotePrefix="1" applyNumberFormat="1" applyFont="1" applyProtection="1">
      <protection hidden="1"/>
    </xf>
    <xf numFmtId="166" fontId="13" fillId="0" borderId="0" xfId="0" applyNumberFormat="1" applyFont="1" applyAlignment="1">
      <alignment horizontal="center"/>
    </xf>
    <xf numFmtId="0" fontId="0" fillId="5" borderId="0" xfId="0" applyFill="1" applyProtection="1">
      <protection locked="0"/>
    </xf>
    <xf numFmtId="1" fontId="0" fillId="9" borderId="14" xfId="0" applyNumberFormat="1" applyFill="1" applyBorder="1" applyAlignment="1">
      <alignment vertical="top"/>
    </xf>
    <xf numFmtId="1" fontId="8" fillId="9" borderId="15" xfId="0" applyNumberFormat="1" applyFont="1" applyFill="1" applyBorder="1" applyProtection="1">
      <protection locked="0"/>
    </xf>
    <xf numFmtId="1" fontId="8" fillId="9" borderId="13" xfId="0" applyNumberFormat="1" applyFont="1" applyFill="1" applyBorder="1" applyProtection="1">
      <protection locked="0"/>
    </xf>
    <xf numFmtId="1" fontId="9" fillId="9" borderId="15" xfId="0" applyNumberFormat="1" applyFont="1" applyFill="1" applyBorder="1" applyAlignment="1">
      <alignment horizontal="right"/>
    </xf>
    <xf numFmtId="0" fontId="33" fillId="0" borderId="7" xfId="0" applyFont="1" applyBorder="1"/>
    <xf numFmtId="0" fontId="32" fillId="0" borderId="13" xfId="0" applyFont="1" applyBorder="1"/>
    <xf numFmtId="164" fontId="9" fillId="0" borderId="15" xfId="0" applyNumberFormat="1" applyFont="1" applyBorder="1" applyAlignment="1">
      <alignment horizontal="center"/>
    </xf>
    <xf numFmtId="164" fontId="0" fillId="0" borderId="15" xfId="0" applyNumberFormat="1" applyBorder="1" applyAlignment="1">
      <alignment vertical="top"/>
    </xf>
    <xf numFmtId="0" fontId="0" fillId="0" borderId="15" xfId="0" applyBorder="1" applyAlignment="1" applyProtection="1">
      <alignment horizontal="center"/>
      <protection locked="0"/>
    </xf>
    <xf numFmtId="8" fontId="0" fillId="0" borderId="0" xfId="0" applyNumberFormat="1"/>
    <xf numFmtId="0" fontId="0" fillId="2" borderId="0" xfId="0" applyFill="1" applyProtection="1">
      <protection locked="0"/>
    </xf>
    <xf numFmtId="8" fontId="13" fillId="0" borderId="0" xfId="0" applyNumberFormat="1" applyFont="1"/>
    <xf numFmtId="1" fontId="8" fillId="6" borderId="15" xfId="0" applyNumberFormat="1" applyFont="1" applyFill="1" applyBorder="1"/>
    <xf numFmtId="164" fontId="0" fillId="8" borderId="9" xfId="0" applyNumberFormat="1" applyFill="1" applyBorder="1" applyProtection="1">
      <protection locked="0"/>
    </xf>
    <xf numFmtId="164" fontId="0" fillId="8" borderId="15" xfId="0" applyNumberFormat="1" applyFill="1" applyBorder="1" applyProtection="1">
      <protection locked="0"/>
    </xf>
    <xf numFmtId="0" fontId="10" fillId="0" borderId="1" xfId="0" applyFont="1" applyBorder="1"/>
    <xf numFmtId="0" fontId="0" fillId="0" borderId="14" xfId="0" applyBorder="1" applyAlignment="1" applyProtection="1">
      <alignment horizontal="center"/>
      <protection locked="0"/>
    </xf>
    <xf numFmtId="0" fontId="0" fillId="0" borderId="13" xfId="0" applyBorder="1" applyAlignment="1" applyProtection="1">
      <alignment horizontal="center"/>
      <protection locked="0"/>
    </xf>
    <xf numFmtId="168" fontId="0" fillId="6" borderId="9" xfId="0" applyNumberFormat="1" applyFill="1" applyBorder="1" applyProtection="1">
      <protection locked="0"/>
    </xf>
    <xf numFmtId="168" fontId="0" fillId="2" borderId="9" xfId="0" applyNumberFormat="1" applyFill="1" applyBorder="1" applyProtection="1">
      <protection locked="0"/>
    </xf>
    <xf numFmtId="6" fontId="3" fillId="0" borderId="0" xfId="0" applyNumberFormat="1" applyFont="1"/>
    <xf numFmtId="0" fontId="0" fillId="0" borderId="0" xfId="0" applyAlignment="1" applyProtection="1">
      <alignment horizontal="center"/>
      <protection locked="0"/>
    </xf>
    <xf numFmtId="8" fontId="13" fillId="0" borderId="0" xfId="0" applyNumberFormat="1" applyFont="1" applyAlignment="1">
      <alignment horizontal="right"/>
    </xf>
    <xf numFmtId="8" fontId="13" fillId="0" borderId="0" xfId="0" applyNumberFormat="1" applyFont="1" applyProtection="1">
      <protection hidden="1"/>
    </xf>
    <xf numFmtId="0" fontId="14" fillId="0" borderId="14" xfId="0" applyFont="1" applyBorder="1" applyAlignment="1">
      <alignment horizontal="center"/>
    </xf>
    <xf numFmtId="0" fontId="14" fillId="0" borderId="13" xfId="0" applyFont="1" applyBorder="1" applyAlignment="1">
      <alignment horizontal="center"/>
    </xf>
    <xf numFmtId="0" fontId="14" fillId="0" borderId="12" xfId="0" applyFont="1" applyBorder="1" applyAlignment="1">
      <alignment horizontal="center"/>
    </xf>
    <xf numFmtId="166" fontId="13" fillId="0" borderId="15" xfId="0" applyNumberFormat="1" applyFont="1" applyBorder="1" applyAlignment="1">
      <alignment horizontal="center"/>
    </xf>
    <xf numFmtId="0" fontId="8" fillId="2" borderId="14" xfId="0" applyFont="1" applyFill="1" applyBorder="1" applyProtection="1">
      <protection locked="0"/>
    </xf>
    <xf numFmtId="167" fontId="0" fillId="0" borderId="0" xfId="0" applyNumberFormat="1" applyProtection="1">
      <protection locked="0"/>
    </xf>
    <xf numFmtId="0" fontId="3" fillId="0" borderId="13" xfId="0" applyFont="1" applyBorder="1"/>
    <xf numFmtId="164" fontId="0" fillId="0" borderId="14" xfId="0" applyNumberFormat="1" applyBorder="1" applyAlignment="1">
      <alignment horizontal="right"/>
    </xf>
    <xf numFmtId="164" fontId="0" fillId="0" borderId="15" xfId="0" applyNumberFormat="1" applyBorder="1"/>
    <xf numFmtId="164" fontId="0" fillId="0" borderId="6" xfId="0" applyNumberFormat="1" applyBorder="1" applyAlignment="1">
      <alignment horizontal="right"/>
    </xf>
    <xf numFmtId="0" fontId="24" fillId="0" borderId="1" xfId="0" applyFont="1" applyBorder="1" applyAlignment="1">
      <alignment vertical="top"/>
    </xf>
    <xf numFmtId="0" fontId="24" fillId="0" borderId="4" xfId="0" applyFont="1" applyBorder="1"/>
    <xf numFmtId="0" fontId="25" fillId="4" borderId="0" xfId="0" applyFont="1" applyFill="1" applyAlignment="1">
      <alignment horizontal="center"/>
    </xf>
    <xf numFmtId="6" fontId="13" fillId="0" borderId="15" xfId="0" applyNumberFormat="1" applyFont="1" applyBorder="1"/>
    <xf numFmtId="0" fontId="0" fillId="0" borderId="16" xfId="0" applyBorder="1" applyAlignment="1">
      <alignment horizontal="center"/>
    </xf>
    <xf numFmtId="164" fontId="0" fillId="0" borderId="16" xfId="0" applyNumberFormat="1" applyBorder="1" applyAlignment="1">
      <alignment horizontal="center"/>
    </xf>
    <xf numFmtId="1" fontId="0" fillId="6" borderId="16" xfId="0" applyNumberFormat="1" applyFill="1" applyBorder="1"/>
    <xf numFmtId="0" fontId="0" fillId="0" borderId="17" xfId="0" applyBorder="1" applyAlignment="1">
      <alignment horizontal="center"/>
    </xf>
    <xf numFmtId="164" fontId="0" fillId="0" borderId="17" xfId="0" applyNumberFormat="1" applyBorder="1" applyAlignment="1">
      <alignment horizontal="center"/>
    </xf>
    <xf numFmtId="1" fontId="0" fillId="6" borderId="17" xfId="0" applyNumberFormat="1" applyFill="1" applyBorder="1"/>
    <xf numFmtId="0" fontId="0" fillId="0" borderId="10" xfId="0" applyBorder="1" applyAlignment="1">
      <alignment horizontal="center"/>
    </xf>
    <xf numFmtId="164" fontId="0" fillId="0" borderId="15" xfId="0" applyNumberFormat="1" applyBorder="1" applyAlignment="1">
      <alignment horizontal="right"/>
    </xf>
    <xf numFmtId="0" fontId="2" fillId="0" borderId="4" xfId="0" applyFont="1" applyBorder="1" applyAlignment="1">
      <alignment horizontal="center"/>
    </xf>
    <xf numFmtId="0" fontId="4" fillId="0" borderId="0" xfId="1" applyBorder="1" applyAlignment="1">
      <alignment vertical="center"/>
    </xf>
    <xf numFmtId="0" fontId="13" fillId="0" borderId="0" xfId="0" applyFont="1" applyAlignment="1">
      <alignment horizontal="right"/>
    </xf>
    <xf numFmtId="0" fontId="4" fillId="5" borderId="0" xfId="1" applyFill="1" applyBorder="1" applyAlignment="1">
      <alignment horizontal="left"/>
    </xf>
    <xf numFmtId="0" fontId="0" fillId="0" borderId="9" xfId="0" applyBorder="1"/>
    <xf numFmtId="0" fontId="0" fillId="0" borderId="11" xfId="0" applyBorder="1" applyAlignment="1">
      <alignment horizontal="center"/>
    </xf>
    <xf numFmtId="164" fontId="0" fillId="0" borderId="0" xfId="0" applyNumberFormat="1"/>
    <xf numFmtId="8" fontId="0" fillId="0" borderId="14" xfId="0" applyNumberFormat="1" applyBorder="1" applyAlignment="1">
      <alignment horizontal="right"/>
    </xf>
    <xf numFmtId="164" fontId="13" fillId="0" borderId="15" xfId="0" applyNumberFormat="1" applyFont="1" applyBorder="1"/>
    <xf numFmtId="1" fontId="0" fillId="10" borderId="3" xfId="0" applyNumberFormat="1" applyFill="1" applyBorder="1" applyAlignment="1">
      <alignment horizontal="right"/>
    </xf>
    <xf numFmtId="1" fontId="0" fillId="10" borderId="5" xfId="0" applyNumberFormat="1" applyFill="1" applyBorder="1" applyAlignment="1">
      <alignment horizontal="right"/>
    </xf>
    <xf numFmtId="1" fontId="0" fillId="10" borderId="8" xfId="0" applyNumberFormat="1" applyFill="1" applyBorder="1" applyAlignment="1">
      <alignment horizontal="right"/>
    </xf>
    <xf numFmtId="0" fontId="0" fillId="8" borderId="10" xfId="0" applyFill="1" applyBorder="1" applyProtection="1">
      <protection locked="0"/>
    </xf>
    <xf numFmtId="0" fontId="0" fillId="8" borderId="11" xfId="0" applyFill="1" applyBorder="1" applyProtection="1">
      <protection locked="0"/>
    </xf>
    <xf numFmtId="0" fontId="0" fillId="8" borderId="0" xfId="0" applyFill="1" applyProtection="1">
      <protection locked="0"/>
    </xf>
    <xf numFmtId="0" fontId="8" fillId="8" borderId="12" xfId="0" applyFont="1" applyFill="1" applyBorder="1" applyAlignment="1">
      <alignment vertical="top"/>
    </xf>
    <xf numFmtId="0" fontId="8" fillId="11" borderId="15" xfId="0" applyFont="1" applyFill="1" applyBorder="1" applyAlignment="1">
      <alignment vertical="top"/>
    </xf>
    <xf numFmtId="0" fontId="8" fillId="11" borderId="15" xfId="0" applyFont="1" applyFill="1" applyBorder="1" applyProtection="1">
      <protection locked="0"/>
    </xf>
    <xf numFmtId="0" fontId="8" fillId="11" borderId="11" xfId="0" applyFont="1" applyFill="1" applyBorder="1" applyProtection="1">
      <protection locked="0"/>
    </xf>
    <xf numFmtId="0" fontId="9" fillId="11" borderId="15" xfId="0" applyFont="1" applyFill="1" applyBorder="1" applyAlignment="1">
      <alignment horizontal="right"/>
    </xf>
    <xf numFmtId="0" fontId="8" fillId="11" borderId="15" xfId="0" applyFont="1" applyFill="1" applyBorder="1"/>
    <xf numFmtId="0" fontId="0" fillId="11" borderId="15" xfId="0" applyFill="1" applyBorder="1" applyAlignment="1">
      <alignment vertical="top"/>
    </xf>
    <xf numFmtId="0" fontId="0" fillId="11" borderId="15" xfId="0" applyFill="1" applyBorder="1" applyProtection="1">
      <protection locked="0"/>
    </xf>
    <xf numFmtId="0" fontId="0" fillId="11" borderId="13" xfId="0" applyFill="1" applyBorder="1" applyProtection="1">
      <protection locked="0"/>
    </xf>
    <xf numFmtId="0" fontId="0" fillId="11" borderId="15" xfId="0" applyFill="1" applyBorder="1" applyAlignment="1">
      <alignment horizontal="right"/>
    </xf>
    <xf numFmtId="0" fontId="0" fillId="11" borderId="12" xfId="0" applyFill="1" applyBorder="1"/>
    <xf numFmtId="166" fontId="13" fillId="0" borderId="15" xfId="0" applyNumberFormat="1" applyFont="1" applyBorder="1" applyProtection="1">
      <protection hidden="1"/>
    </xf>
    <xf numFmtId="166" fontId="13" fillId="0" borderId="9" xfId="0" applyNumberFormat="1" applyFont="1" applyBorder="1" applyProtection="1">
      <protection hidden="1"/>
    </xf>
    <xf numFmtId="0" fontId="3" fillId="0" borderId="11" xfId="0" applyFont="1" applyBorder="1"/>
    <xf numFmtId="164" fontId="0" fillId="6" borderId="2" xfId="0" applyNumberFormat="1" applyFill="1" applyBorder="1" applyAlignment="1" applyProtection="1">
      <alignment horizontal="center"/>
      <protection locked="0"/>
    </xf>
    <xf numFmtId="14" fontId="9" fillId="0" borderId="8" xfId="0" applyNumberFormat="1" applyFont="1" applyBorder="1" applyAlignment="1">
      <alignment vertical="top"/>
    </xf>
    <xf numFmtId="14" fontId="0" fillId="0" borderId="4" xfId="0" applyNumberFormat="1" applyBorder="1" applyProtection="1">
      <protection locked="0"/>
    </xf>
    <xf numFmtId="14" fontId="0" fillId="0" borderId="5" xfId="0" applyNumberFormat="1" applyBorder="1" applyProtection="1">
      <protection locked="0"/>
    </xf>
    <xf numFmtId="0" fontId="9" fillId="0" borderId="6" xfId="0" applyFont="1" applyBorder="1"/>
    <xf numFmtId="0" fontId="9" fillId="0" borderId="8" xfId="0" applyFont="1" applyBorder="1"/>
    <xf numFmtId="167" fontId="0" fillId="8" borderId="11" xfId="0" applyNumberFormat="1" applyFill="1" applyBorder="1" applyProtection="1">
      <protection locked="0"/>
    </xf>
    <xf numFmtId="0" fontId="8" fillId="8" borderId="7" xfId="0" applyFont="1" applyFill="1" applyBorder="1" applyProtection="1">
      <protection locked="0"/>
    </xf>
    <xf numFmtId="18" fontId="0" fillId="2" borderId="9" xfId="0" applyNumberFormat="1" applyFill="1" applyBorder="1" applyProtection="1">
      <protection locked="0"/>
    </xf>
    <xf numFmtId="0" fontId="13" fillId="0" borderId="0" xfId="0" applyFont="1"/>
    <xf numFmtId="0" fontId="28" fillId="8" borderId="0" xfId="0" applyFont="1" applyFill="1"/>
    <xf numFmtId="0" fontId="2" fillId="8" borderId="0" xfId="0" applyFont="1" applyFill="1"/>
    <xf numFmtId="164" fontId="13" fillId="8" borderId="0" xfId="0" applyNumberFormat="1" applyFont="1" applyFill="1"/>
    <xf numFmtId="0" fontId="36" fillId="0" borderId="18" xfId="0" applyFont="1" applyBorder="1"/>
    <xf numFmtId="0" fontId="3" fillId="0" borderId="19" xfId="0" applyFont="1" applyBorder="1" applyAlignment="1">
      <alignment horizontal="left"/>
    </xf>
    <xf numFmtId="0" fontId="3" fillId="0" borderId="20" xfId="0" applyFont="1" applyBorder="1" applyAlignment="1">
      <alignment horizontal="left"/>
    </xf>
    <xf numFmtId="0" fontId="3" fillId="0" borderId="21" xfId="0" applyFont="1" applyBorder="1" applyAlignment="1">
      <alignment horizontal="left"/>
    </xf>
    <xf numFmtId="0" fontId="36" fillId="0" borderId="16" xfId="0" applyFont="1" applyBorder="1"/>
    <xf numFmtId="0" fontId="0" fillId="8" borderId="7" xfId="0" applyFill="1" applyBorder="1" applyProtection="1">
      <protection locked="0"/>
    </xf>
    <xf numFmtId="8" fontId="37" fillId="0" borderId="0" xfId="0" applyNumberFormat="1" applyFont="1" applyAlignment="1">
      <alignment horizontal="center" vertical="center" wrapText="1"/>
    </xf>
    <xf numFmtId="0" fontId="37" fillId="0" borderId="0" xfId="0" applyFont="1" applyAlignment="1">
      <alignment horizontal="center" vertical="center" wrapText="1"/>
    </xf>
    <xf numFmtId="8" fontId="3" fillId="0" borderId="0" xfId="0" applyNumberFormat="1" applyFont="1" applyAlignment="1">
      <alignment horizontal="center"/>
    </xf>
    <xf numFmtId="0" fontId="0" fillId="0" borderId="0" xfId="0"/>
    <xf numFmtId="0" fontId="15" fillId="0" borderId="0" xfId="0" applyFont="1" applyAlignment="1">
      <alignment horizontal="center"/>
    </xf>
    <xf numFmtId="0" fontId="0" fillId="0" borderId="0" xfId="0" applyAlignment="1">
      <alignment horizontal="center"/>
    </xf>
    <xf numFmtId="0" fontId="5" fillId="3" borderId="4" xfId="0" applyFont="1" applyFill="1" applyBorder="1" applyAlignment="1">
      <alignment horizontal="center" vertical="center"/>
    </xf>
    <xf numFmtId="0" fontId="5" fillId="3" borderId="0" xfId="0" applyFont="1" applyFill="1" applyAlignment="1">
      <alignment horizontal="center" vertical="center"/>
    </xf>
    <xf numFmtId="0" fontId="3" fillId="0" borderId="0" xfId="0" applyFont="1" applyAlignment="1">
      <alignment horizontal="center"/>
    </xf>
    <xf numFmtId="0" fontId="6" fillId="0" borderId="0" xfId="1" applyFont="1" applyAlignment="1">
      <alignment horizontal="center"/>
    </xf>
    <xf numFmtId="0" fontId="4" fillId="0" borderId="0" xfId="1" applyAlignment="1">
      <alignment horizontal="center"/>
    </xf>
    <xf numFmtId="0" fontId="9" fillId="0" borderId="1" xfId="0" applyFont="1" applyBorder="1" applyAlignment="1">
      <alignment horizontal="center" vertical="top"/>
    </xf>
    <xf numFmtId="0" fontId="9" fillId="0" borderId="3" xfId="0" applyFont="1" applyBorder="1" applyAlignment="1">
      <alignment horizontal="center" vertical="top"/>
    </xf>
    <xf numFmtId="0" fontId="3" fillId="0" borderId="14" xfId="0" applyFont="1" applyBorder="1" applyAlignment="1">
      <alignment horizontal="center" vertical="top"/>
    </xf>
    <xf numFmtId="0" fontId="3" fillId="0" borderId="13" xfId="0" applyFont="1" applyBorder="1" applyAlignment="1">
      <alignment horizontal="center" vertical="top"/>
    </xf>
    <xf numFmtId="0" fontId="9" fillId="0" borderId="4" xfId="0" applyFont="1" applyBorder="1" applyAlignment="1">
      <alignment horizontal="center"/>
    </xf>
    <xf numFmtId="0" fontId="9" fillId="0" borderId="5" xfId="0" applyFont="1" applyBorder="1" applyAlignment="1">
      <alignment horizontal="center"/>
    </xf>
    <xf numFmtId="0" fontId="7" fillId="0" borderId="0" xfId="0" applyFont="1" applyAlignment="1">
      <alignment horizontal="center"/>
    </xf>
    <xf numFmtId="0" fontId="24" fillId="0" borderId="14" xfId="0" applyFont="1" applyBorder="1" applyAlignment="1">
      <alignment horizontal="center"/>
    </xf>
    <xf numFmtId="0" fontId="24" fillId="0" borderId="12" xfId="0" applyFont="1" applyBorder="1" applyAlignment="1">
      <alignment horizontal="center"/>
    </xf>
    <xf numFmtId="0" fontId="24" fillId="0" borderId="13" xfId="0" applyFont="1" applyBorder="1" applyAlignment="1">
      <alignment horizontal="center"/>
    </xf>
    <xf numFmtId="0" fontId="12" fillId="2" borderId="6" xfId="0" applyFont="1" applyFill="1" applyBorder="1" applyAlignment="1">
      <alignment horizontal="center"/>
    </xf>
    <xf numFmtId="0" fontId="12" fillId="2" borderId="7" xfId="0" applyFont="1" applyFill="1" applyBorder="1" applyAlignment="1">
      <alignment horizontal="center"/>
    </xf>
    <xf numFmtId="0" fontId="9" fillId="0" borderId="0" xfId="0" applyFont="1" applyAlignment="1">
      <alignment horizontal="center"/>
    </xf>
    <xf numFmtId="0" fontId="13" fillId="0" borderId="14" xfId="0" applyFont="1" applyBorder="1" applyProtection="1">
      <protection locked="0"/>
    </xf>
    <xf numFmtId="0" fontId="13" fillId="0" borderId="12" xfId="0" applyFont="1" applyBorder="1" applyProtection="1">
      <protection locked="0"/>
    </xf>
    <xf numFmtId="0" fontId="13" fillId="0" borderId="13" xfId="0" applyFont="1" applyBorder="1" applyProtection="1">
      <protection locked="0"/>
    </xf>
    <xf numFmtId="0" fontId="8" fillId="6" borderId="7" xfId="0" applyFont="1" applyFill="1" applyBorder="1" applyAlignment="1">
      <alignment horizontal="center"/>
    </xf>
    <xf numFmtId="1" fontId="8" fillId="8" borderId="9" xfId="0" applyNumberFormat="1" applyFont="1" applyFill="1" applyBorder="1"/>
    <xf numFmtId="1" fontId="8" fillId="8" borderId="11" xfId="0" applyNumberFormat="1" applyFont="1" applyFill="1" applyBorder="1"/>
    <xf numFmtId="164" fontId="0" fillId="0" borderId="9" xfId="0" applyNumberFormat="1" applyBorder="1"/>
    <xf numFmtId="164" fontId="0" fillId="0" borderId="11" xfId="0" applyNumberFormat="1" applyBorder="1"/>
    <xf numFmtId="164" fontId="0" fillId="8" borderId="9" xfId="0" applyNumberFormat="1" applyFill="1" applyBorder="1" applyProtection="1">
      <protection locked="0"/>
    </xf>
    <xf numFmtId="164" fontId="0" fillId="8" borderId="11" xfId="0" applyNumberFormat="1" applyFill="1" applyBorder="1" applyProtection="1">
      <protection locked="0"/>
    </xf>
    <xf numFmtId="0" fontId="9" fillId="0" borderId="14" xfId="0" applyFont="1" applyBorder="1" applyAlignment="1">
      <alignment horizontal="center" vertical="top"/>
    </xf>
    <xf numFmtId="0" fontId="9" fillId="0" borderId="13" xfId="0" applyFont="1" applyBorder="1" applyAlignment="1">
      <alignment horizontal="center" vertical="top"/>
    </xf>
    <xf numFmtId="0" fontId="0" fillId="0" borderId="4" xfId="0" applyBorder="1"/>
    <xf numFmtId="0" fontId="0" fillId="0" borderId="5" xfId="0" applyBorder="1"/>
    <xf numFmtId="164" fontId="3" fillId="2" borderId="14" xfId="0" applyNumberFormat="1" applyFont="1" applyFill="1" applyBorder="1" applyAlignment="1">
      <alignment horizontal="center"/>
    </xf>
    <xf numFmtId="164" fontId="3" fillId="2" borderId="12" xfId="0" applyNumberFormat="1" applyFont="1" applyFill="1" applyBorder="1" applyAlignment="1">
      <alignment horizontal="center"/>
    </xf>
    <xf numFmtId="164" fontId="3" fillId="2" borderId="13" xfId="0" applyNumberFormat="1" applyFont="1" applyFill="1" applyBorder="1" applyAlignment="1">
      <alignment horizontal="center"/>
    </xf>
    <xf numFmtId="164" fontId="3" fillId="2" borderId="6" xfId="0" applyNumberFormat="1" applyFont="1" applyFill="1" applyBorder="1" applyAlignment="1">
      <alignment horizontal="center"/>
    </xf>
    <xf numFmtId="0" fontId="7" fillId="0" borderId="14"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left"/>
    </xf>
    <xf numFmtId="0" fontId="0" fillId="0" borderId="8" xfId="0" applyBorder="1" applyAlignment="1">
      <alignment horizontal="left"/>
    </xf>
    <xf numFmtId="0" fontId="3" fillId="0" borderId="14"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13" fillId="0" borderId="14" xfId="0" applyFont="1" applyBorder="1" applyAlignment="1">
      <alignment horizontal="center"/>
    </xf>
    <xf numFmtId="0" fontId="13" fillId="0" borderId="13" xfId="0" applyFont="1" applyBorder="1" applyAlignment="1">
      <alignment horizontal="center"/>
    </xf>
    <xf numFmtId="0" fontId="3" fillId="6" borderId="14" xfId="0" applyFont="1" applyFill="1" applyBorder="1" applyAlignment="1">
      <alignment horizontal="center"/>
    </xf>
    <xf numFmtId="0" fontId="3" fillId="6" borderId="12" xfId="0" applyFont="1" applyFill="1" applyBorder="1" applyAlignment="1">
      <alignment horizontal="center"/>
    </xf>
    <xf numFmtId="0" fontId="3" fillId="6" borderId="13" xfId="0" applyFont="1" applyFill="1" applyBorder="1" applyAlignment="1">
      <alignment horizontal="center"/>
    </xf>
    <xf numFmtId="0" fontId="0" fillId="0" borderId="14" xfId="0" applyBorder="1" applyAlignment="1" applyProtection="1">
      <alignment horizontal="center"/>
      <protection locked="0"/>
    </xf>
    <xf numFmtId="0" fontId="0" fillId="0" borderId="13" xfId="0" applyBorder="1" applyAlignment="1" applyProtection="1">
      <alignment horizontal="center"/>
      <protection locked="0"/>
    </xf>
    <xf numFmtId="0" fontId="14" fillId="0" borderId="14" xfId="0" applyFont="1" applyBorder="1" applyAlignment="1">
      <alignment horizontal="center"/>
    </xf>
    <xf numFmtId="0" fontId="14" fillId="0" borderId="12" xfId="0" applyFont="1" applyBorder="1" applyAlignment="1">
      <alignment horizontal="center"/>
    </xf>
    <xf numFmtId="0" fontId="14" fillId="0" borderId="13" xfId="0" applyFont="1" applyBorder="1" applyAlignment="1">
      <alignment horizontal="center"/>
    </xf>
    <xf numFmtId="0" fontId="0" fillId="0" borderId="14" xfId="0" applyBorder="1" applyProtection="1">
      <protection locked="0"/>
    </xf>
    <xf numFmtId="0" fontId="0" fillId="0" borderId="13" xfId="0" applyBorder="1" applyProtection="1">
      <protection locked="0"/>
    </xf>
    <xf numFmtId="0" fontId="14" fillId="0" borderId="14" xfId="0" applyFont="1" applyBorder="1" applyAlignment="1">
      <alignment horizontal="center" vertical="top"/>
    </xf>
    <xf numFmtId="0" fontId="14" fillId="0" borderId="12" xfId="0" applyFont="1" applyBorder="1" applyAlignment="1">
      <alignment horizontal="center" vertical="top"/>
    </xf>
    <xf numFmtId="0" fontId="14" fillId="0" borderId="13" xfId="0" applyFont="1" applyBorder="1" applyAlignment="1">
      <alignment horizontal="center" vertical="top"/>
    </xf>
    <xf numFmtId="0" fontId="0" fillId="2" borderId="0" xfId="0" applyFill="1" applyAlignment="1">
      <alignment horizontal="center"/>
    </xf>
    <xf numFmtId="0" fontId="1" fillId="4" borderId="1" xfId="0" applyFont="1" applyFill="1" applyBorder="1" applyAlignment="1">
      <alignment horizontal="left"/>
    </xf>
    <xf numFmtId="0" fontId="1" fillId="4" borderId="2" xfId="0" applyFont="1" applyFill="1" applyBorder="1" applyAlignment="1">
      <alignment horizontal="left"/>
    </xf>
    <xf numFmtId="0" fontId="1" fillId="4" borderId="3" xfId="0" applyFont="1" applyFill="1" applyBorder="1" applyAlignment="1">
      <alignment horizontal="left"/>
    </xf>
    <xf numFmtId="0" fontId="8" fillId="5" borderId="12" xfId="0" applyFont="1" applyFill="1" applyBorder="1" applyAlignment="1" applyProtection="1">
      <alignment horizontal="center"/>
      <protection locked="0"/>
    </xf>
    <xf numFmtId="0" fontId="8" fillId="5" borderId="13" xfId="0" applyFont="1" applyFill="1" applyBorder="1" applyProtection="1">
      <protection locked="0"/>
    </xf>
    <xf numFmtId="0" fontId="25" fillId="4" borderId="1" xfId="0" applyFont="1" applyFill="1" applyBorder="1" applyAlignment="1">
      <alignment horizontal="center"/>
    </xf>
    <xf numFmtId="0" fontId="25" fillId="4" borderId="2" xfId="0" applyFont="1" applyFill="1" applyBorder="1" applyAlignment="1">
      <alignment horizontal="center"/>
    </xf>
    <xf numFmtId="0" fontId="25" fillId="4" borderId="3" xfId="0" applyFont="1" applyFill="1" applyBorder="1" applyAlignment="1">
      <alignment horizontal="center"/>
    </xf>
    <xf numFmtId="0" fontId="26" fillId="4" borderId="6" xfId="0" applyFont="1" applyFill="1" applyBorder="1" applyAlignment="1">
      <alignment horizontal="center"/>
    </xf>
    <xf numFmtId="0" fontId="26" fillId="4" borderId="7" xfId="0" applyFont="1" applyFill="1" applyBorder="1" applyAlignment="1">
      <alignment horizontal="center"/>
    </xf>
    <xf numFmtId="0" fontId="26" fillId="4" borderId="8" xfId="0" applyFont="1" applyFill="1" applyBorder="1" applyAlignment="1">
      <alignment horizontal="center"/>
    </xf>
    <xf numFmtId="0" fontId="15" fillId="7" borderId="1" xfId="0" applyFont="1" applyFill="1" applyBorder="1" applyAlignment="1">
      <alignment horizontal="center"/>
    </xf>
    <xf numFmtId="0" fontId="15" fillId="7" borderId="2" xfId="0" applyFont="1" applyFill="1" applyBorder="1" applyAlignment="1">
      <alignment horizontal="center"/>
    </xf>
    <xf numFmtId="0" fontId="15" fillId="7" borderId="3" xfId="0" applyFont="1" applyFill="1" applyBorder="1" applyAlignment="1">
      <alignment horizontal="center"/>
    </xf>
    <xf numFmtId="0" fontId="15" fillId="7" borderId="4" xfId="0" applyFont="1" applyFill="1" applyBorder="1" applyAlignment="1">
      <alignment horizontal="center"/>
    </xf>
    <xf numFmtId="0" fontId="15" fillId="7" borderId="0" xfId="0" applyFont="1" applyFill="1" applyAlignment="1">
      <alignment horizontal="center"/>
    </xf>
    <xf numFmtId="0" fontId="15" fillId="7" borderId="5" xfId="0" applyFont="1" applyFill="1" applyBorder="1" applyAlignment="1">
      <alignment horizontal="center"/>
    </xf>
    <xf numFmtId="0" fontId="30" fillId="0" borderId="14" xfId="0" applyFont="1" applyBorder="1" applyAlignment="1" applyProtection="1">
      <alignment horizontal="center"/>
      <protection locked="0"/>
    </xf>
    <xf numFmtId="0" fontId="27" fillId="0" borderId="12" xfId="0" applyFont="1" applyBorder="1" applyAlignment="1" applyProtection="1">
      <alignment horizontal="center"/>
      <protection locked="0"/>
    </xf>
    <xf numFmtId="0" fontId="27" fillId="0" borderId="13" xfId="0" applyFont="1" applyBorder="1" applyAlignment="1" applyProtection="1">
      <alignment horizontal="center"/>
      <protection locked="0"/>
    </xf>
    <xf numFmtId="0" fontId="35" fillId="0" borderId="22" xfId="0" applyFont="1" applyBorder="1" applyAlignment="1">
      <alignment horizontal="center"/>
    </xf>
    <xf numFmtId="0" fontId="35" fillId="0" borderId="0" xfId="0" applyFont="1" applyAlignment="1">
      <alignment horizontal="center"/>
    </xf>
    <xf numFmtId="0" fontId="35" fillId="0" borderId="5" xfId="0" applyFont="1" applyBorder="1" applyAlignment="1">
      <alignment horizontal="center"/>
    </xf>
    <xf numFmtId="0" fontId="36" fillId="0" borderId="16" xfId="0" applyFont="1" applyBorder="1" applyAlignment="1">
      <alignment horizontal="left"/>
    </xf>
    <xf numFmtId="0" fontId="36" fillId="0" borderId="22" xfId="0" applyFont="1" applyBorder="1" applyAlignment="1">
      <alignment horizontal="left"/>
    </xf>
    <xf numFmtId="0" fontId="36" fillId="0" borderId="0" xfId="0" applyFont="1" applyAlignment="1">
      <alignment horizontal="left"/>
    </xf>
    <xf numFmtId="0" fontId="36" fillId="0" borderId="5"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71455</xdr:rowOff>
    </xdr:from>
    <xdr:to>
      <xdr:col>3</xdr:col>
      <xdr:colOff>38100</xdr:colOff>
      <xdr:row>6</xdr:row>
      <xdr:rowOff>130294</xdr:rowOff>
    </xdr:to>
    <xdr:pic>
      <xdr:nvPicPr>
        <xdr:cNvPr id="2" name="Picture 1">
          <a:extLst>
            <a:ext uri="{FF2B5EF4-FFF2-40B4-BE49-F238E27FC236}">
              <a16:creationId xmlns:a16="http://schemas.microsoft.com/office/drawing/2014/main" id="{B13DF132-00A7-4241-9D62-4E56C9AB1F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1455"/>
          <a:ext cx="2124075" cy="1354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145353</xdr:rowOff>
    </xdr:from>
    <xdr:to>
      <xdr:col>3</xdr:col>
      <xdr:colOff>579120</xdr:colOff>
      <xdr:row>5</xdr:row>
      <xdr:rowOff>59808</xdr:rowOff>
    </xdr:to>
    <xdr:pic>
      <xdr:nvPicPr>
        <xdr:cNvPr id="4" name="Picture 3">
          <a:extLst>
            <a:ext uri="{FF2B5EF4-FFF2-40B4-BE49-F238E27FC236}">
              <a16:creationId xmlns:a16="http://schemas.microsoft.com/office/drawing/2014/main" id="{84086045-2B23-8F18-8F80-401351843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45353"/>
          <a:ext cx="1965960" cy="1186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60960</xdr:rowOff>
    </xdr:from>
    <xdr:to>
      <xdr:col>3</xdr:col>
      <xdr:colOff>225854</xdr:colOff>
      <xdr:row>6</xdr:row>
      <xdr:rowOff>69686</xdr:rowOff>
    </xdr:to>
    <xdr:pic>
      <xdr:nvPicPr>
        <xdr:cNvPr id="5" name="Picture 4">
          <a:extLst>
            <a:ext uri="{FF2B5EF4-FFF2-40B4-BE49-F238E27FC236}">
              <a16:creationId xmlns:a16="http://schemas.microsoft.com/office/drawing/2014/main" id="{D2B4B29A-E26A-28C4-7328-867E9402CD69}"/>
            </a:ext>
          </a:extLst>
        </xdr:cNvPr>
        <xdr:cNvPicPr>
          <a:picLocks noChangeAspect="1"/>
        </xdr:cNvPicPr>
      </xdr:nvPicPr>
      <xdr:blipFill>
        <a:blip xmlns:r="http://schemas.openxmlformats.org/officeDocument/2006/relationships" r:embed="rId1"/>
        <a:stretch>
          <a:fillRect/>
        </a:stretch>
      </xdr:blipFill>
      <xdr:spPr>
        <a:xfrm>
          <a:off x="0" y="60960"/>
          <a:ext cx="2159429" cy="1361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600075</xdr:colOff>
      <xdr:row>8</xdr:row>
      <xdr:rowOff>66675</xdr:rowOff>
    </xdr:from>
    <xdr:to>
      <xdr:col>10</xdr:col>
      <xdr:colOff>457200</xdr:colOff>
      <xdr:row>47</xdr:row>
      <xdr:rowOff>180975</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180974</xdr:colOff>
      <xdr:row>0</xdr:row>
      <xdr:rowOff>161925</xdr:rowOff>
    </xdr:from>
    <xdr:to>
      <xdr:col>2</xdr:col>
      <xdr:colOff>495299</xdr:colOff>
      <xdr:row>6</xdr:row>
      <xdr:rowOff>79938</xdr:rowOff>
    </xdr:to>
    <xdr:pic>
      <xdr:nvPicPr>
        <xdr:cNvPr id="2" name="Picture 1" descr="Wiltshire South County">
          <a:extLst>
            <a:ext uri="{FF2B5EF4-FFF2-40B4-BE49-F238E27FC236}">
              <a16:creationId xmlns:a16="http://schemas.microsoft.com/office/drawing/2014/main" id="{24E69777-BCB2-4B40-B037-F8C35B313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4" y="161925"/>
          <a:ext cx="1533525" cy="1241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etsbookberwick@gmail.com" TargetMode="External"/><Relationship Id="rId7" Type="http://schemas.openxmlformats.org/officeDocument/2006/relationships/drawing" Target="../drawings/drawing1.xml"/><Relationship Id="rId2" Type="http://schemas.openxmlformats.org/officeDocument/2006/relationships/hyperlink" Target="mailto:letsbookberwick@gmail.com" TargetMode="External"/><Relationship Id="rId1" Type="http://schemas.openxmlformats.org/officeDocument/2006/relationships/hyperlink" Target="about:blank" TargetMode="External"/><Relationship Id="rId6" Type="http://schemas.openxmlformats.org/officeDocument/2006/relationships/printerSettings" Target="../printerSettings/printerSettings1.bin"/><Relationship Id="rId5" Type="http://schemas.openxmlformats.org/officeDocument/2006/relationships/hyperlink" Target="mailto:heatherlou77@hotmail.com" TargetMode="External"/><Relationship Id="rId4" Type="http://schemas.openxmlformats.org/officeDocument/2006/relationships/hyperlink" Target="mailto:wscounty.archery@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heatherlou77@hotmail.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F802B-13A6-463B-ABF0-6967C723281B}">
  <sheetPr>
    <tabColor theme="4" tint="-0.249977111117893"/>
    <pageSetUpPr fitToPage="1"/>
  </sheetPr>
  <dimension ref="A1:T88"/>
  <sheetViews>
    <sheetView zoomScaleNormal="100" workbookViewId="0">
      <selection activeCell="K58" sqref="K58"/>
    </sheetView>
  </sheetViews>
  <sheetFormatPr defaultRowHeight="14.4" x14ac:dyDescent="0.3"/>
  <cols>
    <col min="1" max="1" width="9.109375" customWidth="1"/>
    <col min="2" max="2" width="14.109375" customWidth="1"/>
    <col min="4" max="4" width="18" customWidth="1"/>
    <col min="6" max="6" width="9.109375" customWidth="1"/>
    <col min="7" max="7" width="10.44140625" bestFit="1" customWidth="1"/>
    <col min="8" max="8" width="7.33203125" customWidth="1"/>
    <col min="9" max="9" width="10.6640625" bestFit="1" customWidth="1"/>
    <col min="11" max="11" width="18" bestFit="1" customWidth="1"/>
    <col min="14" max="14" width="11.5546875" bestFit="1" customWidth="1"/>
    <col min="17" max="17" width="9.109375" customWidth="1"/>
  </cols>
  <sheetData>
    <row r="1" spans="1:19" x14ac:dyDescent="0.3">
      <c r="A1" s="350"/>
      <c r="B1" s="350"/>
      <c r="C1" s="350"/>
      <c r="D1" s="351" t="s">
        <v>10</v>
      </c>
      <c r="E1" s="352"/>
      <c r="F1" s="352"/>
      <c r="G1" s="352"/>
      <c r="H1" s="352"/>
      <c r="I1" s="352"/>
      <c r="J1" s="352"/>
      <c r="K1" s="352"/>
    </row>
    <row r="2" spans="1:19" x14ac:dyDescent="0.3">
      <c r="A2" s="350"/>
      <c r="B2" s="350"/>
      <c r="C2" s="350"/>
      <c r="D2" s="352"/>
      <c r="E2" s="352"/>
      <c r="F2" s="352"/>
      <c r="G2" s="352"/>
      <c r="H2" s="352"/>
      <c r="I2" s="352"/>
      <c r="J2" s="352"/>
      <c r="K2" s="352"/>
    </row>
    <row r="3" spans="1:19" ht="18" x14ac:dyDescent="0.3">
      <c r="A3" s="350"/>
      <c r="B3" s="350"/>
      <c r="C3" s="350"/>
      <c r="D3" s="38"/>
      <c r="E3" s="38"/>
      <c r="F3" s="38"/>
      <c r="G3" s="38"/>
      <c r="H3" s="1" t="s">
        <v>0</v>
      </c>
      <c r="I3" s="1"/>
      <c r="J3" s="1"/>
      <c r="K3" s="37" t="s">
        <v>1</v>
      </c>
    </row>
    <row r="4" spans="1:19" ht="18" x14ac:dyDescent="0.3">
      <c r="A4" s="350"/>
      <c r="B4" s="350"/>
      <c r="C4" s="350"/>
      <c r="D4" s="353" t="s">
        <v>11</v>
      </c>
      <c r="E4" s="354"/>
      <c r="F4" s="354"/>
      <c r="G4" s="355" t="s">
        <v>12</v>
      </c>
      <c r="H4" s="355"/>
      <c r="I4" s="1"/>
      <c r="J4" s="1"/>
      <c r="K4" s="39"/>
    </row>
    <row r="5" spans="1:19" ht="18" x14ac:dyDescent="0.3">
      <c r="A5" s="350"/>
      <c r="B5" s="350"/>
      <c r="C5" s="350"/>
      <c r="D5" s="353">
        <v>2026</v>
      </c>
      <c r="E5" s="354"/>
      <c r="F5" s="354"/>
      <c r="G5" s="38"/>
      <c r="H5" s="1"/>
      <c r="I5" s="48"/>
      <c r="J5" s="48"/>
      <c r="K5" s="48"/>
      <c r="L5" s="48"/>
      <c r="M5" s="48"/>
    </row>
    <row r="6" spans="1:19" ht="15.75" customHeight="1" x14ac:dyDescent="0.3">
      <c r="A6" s="350"/>
      <c r="B6" s="350"/>
      <c r="C6" s="350"/>
      <c r="D6" s="353" t="s">
        <v>210</v>
      </c>
      <c r="E6" s="354"/>
      <c r="F6" s="354"/>
      <c r="G6" s="16"/>
      <c r="H6" s="16"/>
      <c r="I6" s="356" t="s">
        <v>13</v>
      </c>
      <c r="J6" s="356"/>
      <c r="K6" s="356"/>
      <c r="L6" s="357" t="s">
        <v>2</v>
      </c>
      <c r="M6" s="357"/>
      <c r="N6" s="357"/>
    </row>
    <row r="7" spans="1:19" x14ac:dyDescent="0.3">
      <c r="H7" s="1"/>
      <c r="I7" s="222"/>
      <c r="M7" s="222"/>
    </row>
    <row r="8" spans="1:19" ht="15" thickBot="1" x14ac:dyDescent="0.35">
      <c r="I8" s="222"/>
      <c r="M8" s="222"/>
    </row>
    <row r="9" spans="1:19" ht="15" thickBot="1" x14ac:dyDescent="0.35">
      <c r="B9" s="24" t="s">
        <v>14</v>
      </c>
      <c r="C9" s="54"/>
      <c r="D9" s="54"/>
      <c r="E9" s="32"/>
      <c r="F9" s="32"/>
      <c r="G9" s="31"/>
      <c r="I9" s="358" t="s">
        <v>15</v>
      </c>
      <c r="J9" s="359"/>
      <c r="K9" s="271"/>
      <c r="L9" s="360" t="s">
        <v>16</v>
      </c>
      <c r="M9" s="361"/>
      <c r="N9" s="336"/>
    </row>
    <row r="10" spans="1:19" ht="15" thickBot="1" x14ac:dyDescent="0.35">
      <c r="B10" s="40"/>
      <c r="C10" s="76"/>
      <c r="D10" s="76"/>
      <c r="E10" s="77"/>
      <c r="F10" s="77"/>
      <c r="G10" s="78"/>
      <c r="I10" s="332" t="s">
        <v>17</v>
      </c>
      <c r="J10" s="329"/>
      <c r="K10" s="234"/>
      <c r="L10" s="360" t="s">
        <v>18</v>
      </c>
      <c r="M10" s="361"/>
      <c r="N10" s="334"/>
      <c r="S10" s="7"/>
    </row>
    <row r="11" spans="1:19" ht="15" thickBot="1" x14ac:dyDescent="0.35">
      <c r="B11" s="23" t="s">
        <v>19</v>
      </c>
      <c r="C11" s="52"/>
      <c r="D11" s="52"/>
      <c r="E11" s="79"/>
      <c r="F11" s="79"/>
      <c r="G11" s="80"/>
      <c r="I11" s="362" t="s">
        <v>20</v>
      </c>
      <c r="J11" s="363"/>
      <c r="K11" s="272"/>
      <c r="L11" s="360" t="s">
        <v>21</v>
      </c>
      <c r="M11" s="361"/>
      <c r="N11" s="336"/>
    </row>
    <row r="12" spans="1:19" ht="15" thickBot="1" x14ac:dyDescent="0.35">
      <c r="B12" s="40"/>
      <c r="C12" s="76"/>
      <c r="D12" s="76"/>
      <c r="E12" s="77"/>
      <c r="F12" s="77"/>
      <c r="G12" s="78"/>
      <c r="I12" s="332" t="s">
        <v>17</v>
      </c>
      <c r="J12" s="333"/>
      <c r="K12" s="234"/>
      <c r="L12" s="360" t="s">
        <v>18</v>
      </c>
      <c r="M12" s="361"/>
      <c r="N12" s="334"/>
    </row>
    <row r="13" spans="1:19" ht="16.2" thickBot="1" x14ac:dyDescent="0.35">
      <c r="B13" s="23" t="s">
        <v>22</v>
      </c>
      <c r="C13" s="52"/>
      <c r="D13" s="52"/>
      <c r="E13" s="79"/>
      <c r="F13" s="79"/>
      <c r="G13" s="80"/>
      <c r="J13" s="364"/>
      <c r="K13" s="364"/>
      <c r="L13" s="364"/>
      <c r="M13" s="364"/>
      <c r="N13" s="364"/>
      <c r="O13" s="364"/>
      <c r="P13" s="364"/>
      <c r="S13" s="7"/>
    </row>
    <row r="14" spans="1:19" ht="16.2" thickBot="1" x14ac:dyDescent="0.35">
      <c r="B14" s="23"/>
      <c r="C14" s="52"/>
      <c r="D14" s="52"/>
      <c r="E14" s="79"/>
      <c r="F14" s="79"/>
      <c r="G14" s="80"/>
      <c r="J14" s="365" t="s">
        <v>170</v>
      </c>
      <c r="K14" s="366"/>
      <c r="L14" s="366"/>
      <c r="M14" s="366"/>
      <c r="N14" s="366"/>
      <c r="O14" s="366"/>
      <c r="P14" s="367"/>
    </row>
    <row r="15" spans="1:19" ht="15" thickBot="1" x14ac:dyDescent="0.35">
      <c r="B15" s="40"/>
      <c r="C15" s="76"/>
      <c r="D15" s="76"/>
      <c r="E15" s="77"/>
      <c r="F15" s="77"/>
      <c r="G15" s="78"/>
      <c r="K15" s="149"/>
      <c r="L15" s="8"/>
      <c r="N15" s="149"/>
      <c r="S15" s="7"/>
    </row>
    <row r="16" spans="1:19" ht="15" thickBot="1" x14ac:dyDescent="0.35">
      <c r="B16" s="23" t="s">
        <v>23</v>
      </c>
      <c r="C16" s="52"/>
      <c r="D16" s="52"/>
      <c r="E16" s="79"/>
      <c r="F16" s="79"/>
      <c r="G16" s="80"/>
      <c r="I16" s="25" t="s">
        <v>24</v>
      </c>
      <c r="J16" s="35"/>
      <c r="K16" s="50" t="s">
        <v>3</v>
      </c>
      <c r="L16" s="50"/>
      <c r="M16" s="259">
        <v>11</v>
      </c>
      <c r="N16" s="231" t="s">
        <v>25</v>
      </c>
      <c r="O16" s="231"/>
      <c r="P16" s="259">
        <v>110</v>
      </c>
      <c r="Q16" s="233"/>
      <c r="R16" s="233"/>
      <c r="S16" s="248"/>
    </row>
    <row r="17" spans="1:20" ht="15" thickBot="1" x14ac:dyDescent="0.35">
      <c r="B17" s="24" t="s">
        <v>26</v>
      </c>
      <c r="C17" s="54"/>
      <c r="D17" s="54"/>
      <c r="E17" s="32"/>
      <c r="F17" s="32"/>
      <c r="G17" s="31"/>
      <c r="I17" s="229" t="s">
        <v>27</v>
      </c>
      <c r="J17" s="228"/>
      <c r="K17" s="49"/>
      <c r="L17" s="49"/>
      <c r="M17" s="368" t="s">
        <v>155</v>
      </c>
      <c r="N17" s="369"/>
      <c r="O17" s="369"/>
      <c r="P17" s="369"/>
      <c r="Q17" s="369"/>
      <c r="R17" s="369"/>
      <c r="S17" s="245"/>
    </row>
    <row r="18" spans="1:20" ht="15" thickBot="1" x14ac:dyDescent="0.35">
      <c r="B18" s="40" t="s">
        <v>28</v>
      </c>
      <c r="C18" s="76"/>
      <c r="D18" s="335"/>
      <c r="E18" s="77"/>
      <c r="F18" s="77"/>
      <c r="G18" s="78"/>
      <c r="I18" s="237" t="s">
        <v>172</v>
      </c>
      <c r="J18" s="238"/>
      <c r="K18" s="238"/>
      <c r="L18" s="261" t="s">
        <v>148</v>
      </c>
      <c r="M18" s="261" t="s">
        <v>149</v>
      </c>
      <c r="N18" s="261" t="s">
        <v>150</v>
      </c>
      <c r="O18" s="261" t="s">
        <v>151</v>
      </c>
      <c r="P18" s="261" t="s">
        <v>152</v>
      </c>
      <c r="Q18" s="261" t="s">
        <v>153</v>
      </c>
      <c r="R18" s="261" t="s">
        <v>154</v>
      </c>
    </row>
    <row r="19" spans="1:20" ht="15" thickBot="1" x14ac:dyDescent="0.35">
      <c r="B19" s="40" t="s">
        <v>29</v>
      </c>
      <c r="C19" s="76"/>
      <c r="D19" s="76"/>
      <c r="E19" s="77"/>
      <c r="F19" s="77"/>
      <c r="G19" s="78"/>
      <c r="I19" s="240" t="s">
        <v>37</v>
      </c>
      <c r="J19" s="241"/>
      <c r="K19" s="241"/>
      <c r="L19" s="253"/>
      <c r="M19" s="254"/>
      <c r="N19" s="254"/>
      <c r="O19" s="255"/>
      <c r="P19" s="256"/>
      <c r="Q19" s="256"/>
      <c r="R19" s="256"/>
      <c r="S19" s="246"/>
    </row>
    <row r="20" spans="1:20" ht="15" thickBot="1" x14ac:dyDescent="0.35">
      <c r="B20" s="41"/>
      <c r="C20" s="7"/>
      <c r="D20" s="7"/>
      <c r="I20" s="232" t="s">
        <v>163</v>
      </c>
      <c r="J20" s="243"/>
      <c r="K20" s="243"/>
      <c r="L20" s="244">
        <f>L19*M16</f>
        <v>0</v>
      </c>
      <c r="M20" s="244">
        <f>M19*M16</f>
        <v>0</v>
      </c>
      <c r="N20" s="244">
        <f>N19*M16</f>
        <v>0</v>
      </c>
      <c r="O20" s="248">
        <f>O19*M16</f>
        <v>0</v>
      </c>
      <c r="P20" s="249">
        <f>P19*M16</f>
        <v>0</v>
      </c>
      <c r="Q20" s="233">
        <f>Q19*M16</f>
        <v>0</v>
      </c>
      <c r="R20" s="233">
        <f>R19*M16</f>
        <v>0</v>
      </c>
      <c r="S20" s="185"/>
    </row>
    <row r="21" spans="1:20" ht="15" thickBot="1" x14ac:dyDescent="0.35">
      <c r="B21" s="41"/>
      <c r="C21" s="7"/>
      <c r="D21" s="7"/>
      <c r="I21" s="227" t="s">
        <v>164</v>
      </c>
      <c r="J21" s="227"/>
      <c r="K21" s="20"/>
      <c r="L21" s="244">
        <f>IF(L20&lt;P16,P16,L20)</f>
        <v>110</v>
      </c>
      <c r="M21" s="244">
        <f>IF(M20&lt;P16,P16,M20)</f>
        <v>110</v>
      </c>
      <c r="N21" s="244">
        <f>IF(N20&lt;P16,P16,N20)</f>
        <v>110</v>
      </c>
      <c r="O21" s="244">
        <f>IF(O20&lt;P16,P16,O20)</f>
        <v>110</v>
      </c>
      <c r="P21" s="244">
        <f>IF(P20&lt;P16,P16,P20)</f>
        <v>110</v>
      </c>
      <c r="Q21" s="244">
        <f>IF(Q20&lt;P16,P16,Q20)</f>
        <v>110</v>
      </c>
      <c r="R21" s="244">
        <f>IF(R20&lt;P16,P16,R20)</f>
        <v>110</v>
      </c>
      <c r="S21" s="185"/>
    </row>
    <row r="22" spans="1:20" ht="15" thickBot="1" x14ac:dyDescent="0.35">
      <c r="B22" s="370" t="s">
        <v>179</v>
      </c>
      <c r="C22" s="370"/>
      <c r="D22" s="370"/>
      <c r="I22" s="371" t="s">
        <v>165</v>
      </c>
      <c r="J22" s="372"/>
      <c r="K22" s="373"/>
      <c r="L22" s="244">
        <f>IF(L19=0,L19,L21)</f>
        <v>0</v>
      </c>
      <c r="M22" s="244">
        <f t="shared" ref="M22:R22" si="0">IF(M19=0,M19,M21)</f>
        <v>0</v>
      </c>
      <c r="N22" s="244">
        <f t="shared" si="0"/>
        <v>0</v>
      </c>
      <c r="O22" s="244">
        <f t="shared" si="0"/>
        <v>0</v>
      </c>
      <c r="P22" s="244">
        <f t="shared" si="0"/>
        <v>0</v>
      </c>
      <c r="Q22" s="244">
        <f t="shared" si="0"/>
        <v>0</v>
      </c>
      <c r="R22" s="244">
        <f t="shared" si="0"/>
        <v>0</v>
      </c>
      <c r="S22" s="280">
        <f>L22+M22+N22+O22+P22+Q22+R22</f>
        <v>0</v>
      </c>
    </row>
    <row r="23" spans="1:20" ht="15" thickBot="1" x14ac:dyDescent="0.35">
      <c r="B23" s="41"/>
      <c r="C23" s="7"/>
      <c r="D23" s="374" t="s">
        <v>162</v>
      </c>
      <c r="E23" s="374"/>
      <c r="F23" s="374"/>
      <c r="G23" s="8"/>
      <c r="I23" s="237" t="s">
        <v>173</v>
      </c>
      <c r="J23" s="239"/>
      <c r="K23" s="238"/>
      <c r="L23" s="261" t="s">
        <v>148</v>
      </c>
      <c r="M23" s="261" t="s">
        <v>149</v>
      </c>
      <c r="N23" s="261" t="s">
        <v>150</v>
      </c>
      <c r="O23" s="261" t="s">
        <v>151</v>
      </c>
      <c r="P23" s="261" t="s">
        <v>152</v>
      </c>
      <c r="Q23" s="261" t="s">
        <v>153</v>
      </c>
      <c r="R23" s="261" t="s">
        <v>154</v>
      </c>
      <c r="S23" s="7"/>
    </row>
    <row r="24" spans="1:20" ht="16.2" thickBot="1" x14ac:dyDescent="0.35">
      <c r="B24" s="287" t="s">
        <v>180</v>
      </c>
      <c r="C24" s="11"/>
      <c r="D24" s="181" t="s">
        <v>166</v>
      </c>
      <c r="E24" s="265"/>
      <c r="F24" s="3">
        <v>33</v>
      </c>
      <c r="G24" s="267">
        <f>E24*F24</f>
        <v>0</v>
      </c>
      <c r="I24" s="242" t="s">
        <v>37</v>
      </c>
      <c r="J24" s="238"/>
      <c r="K24" s="314"/>
      <c r="L24" s="315"/>
      <c r="M24" s="316"/>
      <c r="N24" s="317"/>
      <c r="O24" s="316"/>
      <c r="P24" s="318"/>
      <c r="Q24" s="319"/>
      <c r="R24" s="319"/>
      <c r="S24" s="250"/>
    </row>
    <row r="25" spans="1:20" ht="15" thickBot="1" x14ac:dyDescent="0.35">
      <c r="B25" s="225" t="s">
        <v>30</v>
      </c>
      <c r="C25" s="44"/>
      <c r="D25" s="4" t="s">
        <v>4</v>
      </c>
      <c r="E25" s="265"/>
      <c r="F25" s="6">
        <v>66</v>
      </c>
      <c r="G25" s="266">
        <f t="shared" ref="G25:G29" si="1">E25*F25</f>
        <v>0</v>
      </c>
      <c r="I25" s="232" t="s">
        <v>163</v>
      </c>
      <c r="J25" s="243"/>
      <c r="K25" s="243"/>
      <c r="L25" s="244">
        <f>L24*M16</f>
        <v>0</v>
      </c>
      <c r="M25" s="244">
        <f>M24*M16</f>
        <v>0</v>
      </c>
      <c r="N25" s="247">
        <f>N24*M16</f>
        <v>0</v>
      </c>
      <c r="O25" s="248">
        <f>O24*M16</f>
        <v>0</v>
      </c>
      <c r="P25" s="249">
        <f>P24*M16</f>
        <v>0</v>
      </c>
      <c r="Q25" s="233">
        <f>Q24*M16</f>
        <v>0</v>
      </c>
      <c r="R25" s="233">
        <f>R24*M16</f>
        <v>0</v>
      </c>
      <c r="S25" s="185"/>
    </row>
    <row r="26" spans="1:20" ht="15" thickBot="1" x14ac:dyDescent="0.35">
      <c r="B26" s="224" t="s">
        <v>31</v>
      </c>
      <c r="C26" s="43"/>
      <c r="D26" s="19" t="s">
        <v>5</v>
      </c>
      <c r="E26" s="265"/>
      <c r="F26" s="10">
        <v>165</v>
      </c>
      <c r="G26" s="266">
        <f t="shared" si="1"/>
        <v>0</v>
      </c>
      <c r="I26" s="227" t="s">
        <v>164</v>
      </c>
      <c r="J26" s="227"/>
      <c r="K26" s="20"/>
      <c r="L26" s="244">
        <f>IF(L25&lt;P16,P16,L25)</f>
        <v>110</v>
      </c>
      <c r="M26" s="244">
        <f>IF(M25&lt;P16,P16,M25)</f>
        <v>110</v>
      </c>
      <c r="N26" s="244">
        <f>IF(N25&lt;P16,P16,N25)</f>
        <v>110</v>
      </c>
      <c r="O26" s="244">
        <f>IF(O25&lt;P16,P16,O25)</f>
        <v>110</v>
      </c>
      <c r="P26" s="244">
        <f>IF(P25&lt;P16,P16,P25)</f>
        <v>110</v>
      </c>
      <c r="Q26" s="244">
        <f>IF(Q25&lt;P16,P16,Q25)</f>
        <v>110</v>
      </c>
      <c r="R26" s="244">
        <f>IF(R25&lt;P16,P16,R25)</f>
        <v>110</v>
      </c>
      <c r="S26" s="185"/>
    </row>
    <row r="27" spans="1:20" ht="16.2" thickBot="1" x14ac:dyDescent="0.35">
      <c r="B27" s="288" t="s">
        <v>178</v>
      </c>
      <c r="C27" s="17"/>
      <c r="D27" s="181" t="s">
        <v>161</v>
      </c>
      <c r="E27" s="265"/>
      <c r="F27" s="6">
        <v>33</v>
      </c>
      <c r="G27" s="266">
        <f t="shared" si="1"/>
        <v>0</v>
      </c>
      <c r="I27" s="371" t="s">
        <v>165</v>
      </c>
      <c r="J27" s="372"/>
      <c r="K27" s="373"/>
      <c r="L27" s="244">
        <f>IF(L24=0,L24,L26)</f>
        <v>0</v>
      </c>
      <c r="M27" s="244">
        <f t="shared" ref="M27:R27" si="2">IF(M24=0,M24,M26)</f>
        <v>0</v>
      </c>
      <c r="N27" s="244">
        <f t="shared" si="2"/>
        <v>0</v>
      </c>
      <c r="O27" s="244">
        <f t="shared" si="2"/>
        <v>0</v>
      </c>
      <c r="P27" s="244">
        <f t="shared" si="2"/>
        <v>0</v>
      </c>
      <c r="Q27" s="244">
        <f t="shared" si="2"/>
        <v>0</v>
      </c>
      <c r="R27" s="244">
        <f t="shared" si="2"/>
        <v>0</v>
      </c>
      <c r="S27" s="280">
        <f>L27+M27+N27+O27+P27+Q27+R27</f>
        <v>0</v>
      </c>
    </row>
    <row r="28" spans="1:20" ht="15" thickBot="1" x14ac:dyDescent="0.35">
      <c r="A28" s="15"/>
      <c r="B28" s="45" t="s">
        <v>32</v>
      </c>
      <c r="C28" s="15"/>
      <c r="D28" s="4" t="s">
        <v>33</v>
      </c>
      <c r="E28" s="265"/>
      <c r="F28" s="6">
        <v>55</v>
      </c>
      <c r="G28" s="266">
        <f t="shared" si="1"/>
        <v>0</v>
      </c>
      <c r="I28" s="21" t="s">
        <v>43</v>
      </c>
      <c r="J28" s="283"/>
      <c r="K28" s="306"/>
      <c r="L28" s="306">
        <v>5</v>
      </c>
      <c r="M28" s="72"/>
      <c r="N28" s="307">
        <f>L28*M28</f>
        <v>0</v>
      </c>
      <c r="O28" s="52"/>
      <c r="Q28" s="53"/>
      <c r="R28" s="7"/>
      <c r="S28" s="251"/>
      <c r="T28" s="2"/>
    </row>
    <row r="29" spans="1:20" ht="16.2" thickBot="1" x14ac:dyDescent="0.35">
      <c r="A29" s="15"/>
      <c r="B29" s="42" t="s">
        <v>34</v>
      </c>
      <c r="C29" s="9"/>
      <c r="D29" s="19" t="s">
        <v>167</v>
      </c>
      <c r="E29" s="265"/>
      <c r="F29" s="10">
        <v>83</v>
      </c>
      <c r="G29" s="266">
        <f t="shared" si="1"/>
        <v>0</v>
      </c>
      <c r="J29" s="364" t="s">
        <v>156</v>
      </c>
      <c r="K29" s="364"/>
      <c r="L29" s="364"/>
      <c r="M29" s="364"/>
      <c r="N29" s="364"/>
      <c r="O29" s="364"/>
      <c r="P29" s="364"/>
    </row>
    <row r="30" spans="1:20" ht="15" thickBot="1" x14ac:dyDescent="0.35">
      <c r="A30" s="15"/>
      <c r="B30" s="268"/>
      <c r="C30" s="28"/>
      <c r="D30" s="181"/>
      <c r="E30" s="375"/>
      <c r="F30" s="377"/>
      <c r="G30" s="379"/>
      <c r="J30" s="34"/>
      <c r="K30" s="34"/>
      <c r="L30" s="257" t="s">
        <v>36</v>
      </c>
      <c r="M30" s="34"/>
      <c r="N30" s="56"/>
      <c r="O30" s="56"/>
      <c r="P30" s="56"/>
      <c r="R30" s="7"/>
    </row>
    <row r="31" spans="1:20" ht="15" thickBot="1" x14ac:dyDescent="0.35">
      <c r="A31" s="15"/>
      <c r="B31" s="210"/>
      <c r="C31" s="226"/>
      <c r="D31" s="299"/>
      <c r="E31" s="376"/>
      <c r="F31" s="378"/>
      <c r="G31" s="380"/>
      <c r="H31" s="5"/>
      <c r="I31" s="381" t="s">
        <v>35</v>
      </c>
      <c r="J31" s="382"/>
      <c r="K31" s="50" t="s">
        <v>3</v>
      </c>
      <c r="L31" s="51"/>
      <c r="M31" s="55">
        <v>11</v>
      </c>
      <c r="N31" s="167" t="s">
        <v>25</v>
      </c>
      <c r="O31" s="231"/>
      <c r="P31" s="230">
        <v>110</v>
      </c>
      <c r="Q31" s="233"/>
      <c r="R31" s="227"/>
    </row>
    <row r="32" spans="1:20" ht="15" thickBot="1" x14ac:dyDescent="0.35">
      <c r="B32" s="16"/>
      <c r="D32" s="30"/>
      <c r="E32" s="30"/>
      <c r="F32" s="47" t="s">
        <v>38</v>
      </c>
      <c r="G32" s="69">
        <f>SUM(G24:G31)</f>
        <v>0</v>
      </c>
      <c r="I32" s="167" t="s">
        <v>157</v>
      </c>
      <c r="J32" s="258"/>
      <c r="K32" s="228"/>
      <c r="L32" s="261" t="s">
        <v>148</v>
      </c>
      <c r="M32" s="261" t="s">
        <v>149</v>
      </c>
      <c r="N32" s="261" t="s">
        <v>150</v>
      </c>
      <c r="O32" s="261" t="s">
        <v>151</v>
      </c>
      <c r="P32" s="261" t="s">
        <v>152</v>
      </c>
      <c r="Q32" s="261" t="s">
        <v>153</v>
      </c>
      <c r="R32" s="261" t="s">
        <v>154</v>
      </c>
    </row>
    <row r="33" spans="2:19" ht="15" thickBot="1" x14ac:dyDescent="0.35">
      <c r="B33" s="21" t="s">
        <v>204</v>
      </c>
      <c r="C33" s="20"/>
      <c r="D33" s="5"/>
      <c r="E33" s="5"/>
      <c r="F33" s="275"/>
      <c r="G33" s="276"/>
      <c r="I33" s="237" t="s">
        <v>37</v>
      </c>
      <c r="J33" s="238"/>
      <c r="K33" s="238"/>
      <c r="L33" s="320"/>
      <c r="M33" s="321"/>
      <c r="N33" s="321"/>
      <c r="O33" s="322"/>
      <c r="P33" s="323"/>
      <c r="Q33" s="324"/>
      <c r="R33" s="319"/>
    </row>
    <row r="34" spans="2:19" ht="15" thickBot="1" x14ac:dyDescent="0.35">
      <c r="B34" s="16"/>
      <c r="D34" s="5"/>
      <c r="E34" s="385" t="s">
        <v>175</v>
      </c>
      <c r="F34" s="386"/>
      <c r="G34" s="387"/>
      <c r="I34" s="232" t="s">
        <v>163</v>
      </c>
      <c r="J34" s="243"/>
      <c r="K34" s="243"/>
      <c r="L34" s="260">
        <f>L33*M31</f>
        <v>0</v>
      </c>
      <c r="M34" s="260">
        <f>M33*M31</f>
        <v>0</v>
      </c>
      <c r="N34" s="260">
        <f>N33*M31</f>
        <v>0</v>
      </c>
      <c r="O34" s="260">
        <f>O33*M31</f>
        <v>0</v>
      </c>
      <c r="P34" s="260">
        <f>P33*M31</f>
        <v>0</v>
      </c>
      <c r="Q34" s="260">
        <f>Q33*M31</f>
        <v>0</v>
      </c>
      <c r="R34" s="260">
        <f>R33*M31</f>
        <v>0</v>
      </c>
    </row>
    <row r="35" spans="2:19" ht="15" thickBot="1" x14ac:dyDescent="0.35">
      <c r="B35" s="21" t="s">
        <v>174</v>
      </c>
      <c r="C35" s="283"/>
      <c r="D35" s="284">
        <v>33</v>
      </c>
      <c r="E35" s="285"/>
      <c r="F35" s="72"/>
      <c r="G35" s="285">
        <f>F35*D35</f>
        <v>0</v>
      </c>
      <c r="H35" s="5"/>
      <c r="I35" s="227" t="s">
        <v>164</v>
      </c>
      <c r="J35" s="227"/>
      <c r="K35" s="20"/>
      <c r="L35" s="244">
        <f>IF(L34&lt;P31,P31,L34)</f>
        <v>110</v>
      </c>
      <c r="M35" s="244">
        <f>IF(M34&lt;P31,P31,M34)</f>
        <v>110</v>
      </c>
      <c r="N35" s="244">
        <f>IF(N34&lt;P31,P31,N34)</f>
        <v>110</v>
      </c>
      <c r="O35" s="244">
        <f>IF(O34&lt;P31,P31,O34)</f>
        <v>110</v>
      </c>
      <c r="P35" s="244">
        <f>IF(P34&lt;P31,P31,P34)</f>
        <v>110</v>
      </c>
      <c r="Q35" s="244">
        <f>IF(Q34&lt;P31,P31,Q34)</f>
        <v>110</v>
      </c>
      <c r="R35" s="244">
        <f>IF(R34&lt;P31,P31,R34)</f>
        <v>110</v>
      </c>
    </row>
    <row r="36" spans="2:19" ht="15" thickBot="1" x14ac:dyDescent="0.35">
      <c r="B36" s="73" t="s">
        <v>176</v>
      </c>
      <c r="C36" s="74"/>
      <c r="D36" s="284">
        <v>55</v>
      </c>
      <c r="E36" s="10"/>
      <c r="F36" s="71"/>
      <c r="G36" s="285">
        <f>F36*D36</f>
        <v>0</v>
      </c>
      <c r="H36" s="5"/>
      <c r="I36" s="371" t="s">
        <v>165</v>
      </c>
      <c r="J36" s="372"/>
      <c r="K36" s="373"/>
      <c r="L36" s="244">
        <f t="shared" ref="L36:R36" si="3">IF(L33=0,L33,L35)</f>
        <v>0</v>
      </c>
      <c r="M36" s="244">
        <f t="shared" si="3"/>
        <v>0</v>
      </c>
      <c r="N36" s="244">
        <f t="shared" si="3"/>
        <v>0</v>
      </c>
      <c r="O36" s="244">
        <f t="shared" si="3"/>
        <v>0</v>
      </c>
      <c r="P36" s="244">
        <f t="shared" si="3"/>
        <v>0</v>
      </c>
      <c r="Q36" s="244">
        <f t="shared" si="3"/>
        <v>0</v>
      </c>
      <c r="R36" s="244">
        <f t="shared" si="3"/>
        <v>0</v>
      </c>
      <c r="S36" s="280">
        <f>L36+M36+N36+O36+P36+Q36+R36</f>
        <v>0</v>
      </c>
    </row>
    <row r="37" spans="2:19" ht="15" thickBot="1" x14ac:dyDescent="0.35">
      <c r="B37" s="122" t="s">
        <v>205</v>
      </c>
      <c r="C37" s="9"/>
      <c r="D37" s="286">
        <v>83</v>
      </c>
      <c r="E37" s="10"/>
      <c r="F37" s="71"/>
      <c r="G37" s="285">
        <f>F37*D37</f>
        <v>0</v>
      </c>
      <c r="H37" s="5"/>
      <c r="I37" s="21" t="s">
        <v>43</v>
      </c>
      <c r="J37" s="283"/>
      <c r="K37" s="306"/>
      <c r="L37" s="306">
        <v>5</v>
      </c>
      <c r="M37" s="72"/>
      <c r="N37" s="307">
        <f>L37*M37</f>
        <v>0</v>
      </c>
      <c r="O37" s="274"/>
      <c r="P37" s="66"/>
      <c r="Q37" s="66"/>
    </row>
    <row r="38" spans="2:19" ht="15" thickBot="1" x14ac:dyDescent="0.35">
      <c r="B38" s="16"/>
      <c r="D38" s="5"/>
      <c r="E38" s="5"/>
      <c r="F38" s="47" t="s">
        <v>38</v>
      </c>
      <c r="G38" s="70">
        <f>SUM(G35:G37)</f>
        <v>0</v>
      </c>
      <c r="H38" s="5"/>
      <c r="I38" s="39"/>
      <c r="J38" s="39"/>
      <c r="K38" s="273"/>
      <c r="L38" s="274"/>
      <c r="M38" s="274"/>
      <c r="N38" s="274"/>
      <c r="O38" s="274"/>
      <c r="P38" s="66"/>
      <c r="Q38" s="66"/>
    </row>
    <row r="39" spans="2:19" ht="16.2" thickBot="1" x14ac:dyDescent="0.35">
      <c r="B39" s="21" t="s">
        <v>177</v>
      </c>
      <c r="C39" s="20"/>
      <c r="D39" s="5"/>
      <c r="E39" s="13"/>
      <c r="F39" s="46"/>
      <c r="G39" s="46"/>
      <c r="H39" s="5"/>
      <c r="J39" s="364" t="s">
        <v>168</v>
      </c>
      <c r="K39" s="364"/>
      <c r="L39" s="364"/>
      <c r="M39" s="364"/>
      <c r="N39" s="364"/>
      <c r="O39" s="364"/>
      <c r="P39" s="364"/>
    </row>
    <row r="40" spans="2:19" ht="15" thickBot="1" x14ac:dyDescent="0.35">
      <c r="C40" s="16"/>
      <c r="D40" s="26"/>
      <c r="E40" s="385" t="s">
        <v>175</v>
      </c>
      <c r="F40" s="386"/>
      <c r="G40" s="387"/>
      <c r="J40" s="34"/>
      <c r="K40" s="34"/>
      <c r="L40" s="257" t="s">
        <v>169</v>
      </c>
      <c r="M40" s="34"/>
      <c r="N40" s="56"/>
      <c r="O40" s="56"/>
      <c r="P40" s="56"/>
      <c r="R40" s="7"/>
    </row>
    <row r="41" spans="2:19" ht="15" thickBot="1" x14ac:dyDescent="0.35">
      <c r="B41" s="327" t="s">
        <v>200</v>
      </c>
      <c r="C41" s="9"/>
      <c r="D41" s="298">
        <v>22</v>
      </c>
      <c r="E41" s="285"/>
      <c r="F41" s="72"/>
      <c r="G41" s="3">
        <f>D41*F41</f>
        <v>0</v>
      </c>
      <c r="I41" s="381" t="s">
        <v>35</v>
      </c>
      <c r="J41" s="382"/>
      <c r="K41" s="50" t="s">
        <v>3</v>
      </c>
      <c r="L41" s="51"/>
      <c r="M41" s="55">
        <v>11</v>
      </c>
      <c r="N41" s="167" t="s">
        <v>25</v>
      </c>
      <c r="O41" s="231"/>
      <c r="P41" s="230">
        <v>110</v>
      </c>
      <c r="Q41" s="233"/>
      <c r="R41" s="227"/>
    </row>
    <row r="42" spans="2:19" ht="15" thickBot="1" x14ac:dyDescent="0.35">
      <c r="B42" s="21" t="s">
        <v>174</v>
      </c>
      <c r="C42" s="283"/>
      <c r="D42" s="284">
        <v>33</v>
      </c>
      <c r="E42" s="285"/>
      <c r="F42" s="72"/>
      <c r="G42" s="285">
        <f>F42*D42</f>
        <v>0</v>
      </c>
      <c r="I42" s="167" t="s">
        <v>157</v>
      </c>
      <c r="J42" s="258"/>
      <c r="K42" s="228"/>
      <c r="L42" s="261" t="s">
        <v>148</v>
      </c>
      <c r="M42" s="261" t="s">
        <v>149</v>
      </c>
      <c r="N42" s="261" t="s">
        <v>150</v>
      </c>
      <c r="O42" s="261" t="s">
        <v>151</v>
      </c>
      <c r="P42" s="261" t="s">
        <v>152</v>
      </c>
      <c r="Q42" s="261" t="s">
        <v>153</v>
      </c>
      <c r="R42" s="261" t="s">
        <v>154</v>
      </c>
    </row>
    <row r="43" spans="2:19" ht="15" thickBot="1" x14ac:dyDescent="0.35">
      <c r="B43" s="73" t="s">
        <v>176</v>
      </c>
      <c r="C43" s="74"/>
      <c r="D43" s="284">
        <v>55</v>
      </c>
      <c r="E43" s="10"/>
      <c r="F43" s="71"/>
      <c r="G43" s="285">
        <f>F43*D43</f>
        <v>0</v>
      </c>
      <c r="I43" s="237" t="s">
        <v>37</v>
      </c>
      <c r="J43" s="238"/>
      <c r="K43" s="238"/>
      <c r="L43" s="320"/>
      <c r="M43" s="321"/>
      <c r="N43" s="321"/>
      <c r="O43" s="322"/>
      <c r="P43" s="323"/>
      <c r="Q43" s="324"/>
      <c r="R43" s="319"/>
    </row>
    <row r="44" spans="2:19" ht="15" thickBot="1" x14ac:dyDescent="0.35">
      <c r="B44" s="122" t="s">
        <v>205</v>
      </c>
      <c r="C44" s="9"/>
      <c r="D44" s="286">
        <v>83</v>
      </c>
      <c r="E44" s="6"/>
      <c r="F44" s="71"/>
      <c r="G44" s="285">
        <f>F44*D44</f>
        <v>0</v>
      </c>
      <c r="I44" s="232" t="s">
        <v>163</v>
      </c>
      <c r="J44" s="243"/>
      <c r="K44" s="243"/>
      <c r="L44" s="260">
        <f>L43*M41</f>
        <v>0</v>
      </c>
      <c r="M44" s="260">
        <f>M43*M41</f>
        <v>0</v>
      </c>
      <c r="N44" s="260">
        <f>N43*M41</f>
        <v>0</v>
      </c>
      <c r="O44" s="260">
        <f>O43*M41</f>
        <v>0</v>
      </c>
      <c r="P44" s="260">
        <f>P43*M41</f>
        <v>0</v>
      </c>
      <c r="Q44" s="260">
        <f>Q43*M41</f>
        <v>0</v>
      </c>
      <c r="R44" s="260">
        <f>R43*M41</f>
        <v>0</v>
      </c>
    </row>
    <row r="45" spans="2:19" ht="15" thickBot="1" x14ac:dyDescent="0.35">
      <c r="E45" s="275"/>
      <c r="F45" s="47" t="s">
        <v>38</v>
      </c>
      <c r="G45" s="70">
        <f>SUM(G41:G44)</f>
        <v>0</v>
      </c>
      <c r="I45" s="227" t="s">
        <v>164</v>
      </c>
      <c r="J45" s="227"/>
      <c r="K45" s="20"/>
      <c r="L45" s="244">
        <f>IF(L44&lt;P41,P41,L44)</f>
        <v>110</v>
      </c>
      <c r="M45" s="244">
        <f>IF(M44&lt;P41,P41,M44)</f>
        <v>110</v>
      </c>
      <c r="N45" s="244">
        <f>IF(N44&lt;P41,P41,N44)</f>
        <v>110</v>
      </c>
      <c r="O45" s="244">
        <f>IF(O44&lt;P41,P41,O44)</f>
        <v>110</v>
      </c>
      <c r="P45" s="244">
        <f>IF(P44&lt;P41,P41,P44)</f>
        <v>110</v>
      </c>
      <c r="Q45" s="244">
        <f>IF(Q44&lt;P41,P41,Q44)</f>
        <v>110</v>
      </c>
      <c r="R45" s="244">
        <f>IF(R44&lt;P41,P41,R44)</f>
        <v>110</v>
      </c>
    </row>
    <row r="46" spans="2:19" ht="15" thickBot="1" x14ac:dyDescent="0.35">
      <c r="E46" s="275"/>
      <c r="F46" s="275"/>
      <c r="G46" s="276"/>
      <c r="I46" s="371" t="s">
        <v>165</v>
      </c>
      <c r="J46" s="372"/>
      <c r="K46" s="373"/>
      <c r="L46" s="244">
        <f>IF(L43=0,L43,L45)</f>
        <v>0</v>
      </c>
      <c r="M46" s="244">
        <f t="shared" ref="M46:R46" si="4">IF(M43=0,M43,M45)</f>
        <v>0</v>
      </c>
      <c r="N46" s="244">
        <f t="shared" si="4"/>
        <v>0</v>
      </c>
      <c r="O46" s="244">
        <f t="shared" si="4"/>
        <v>0</v>
      </c>
      <c r="P46" s="244">
        <f t="shared" si="4"/>
        <v>0</v>
      </c>
      <c r="Q46" s="244">
        <f t="shared" si="4"/>
        <v>0</v>
      </c>
      <c r="R46" s="244">
        <f t="shared" si="4"/>
        <v>0</v>
      </c>
      <c r="S46" s="280">
        <f>L46+M46+N46+O46+P46+Q46+R46</f>
        <v>0</v>
      </c>
    </row>
    <row r="47" spans="2:19" ht="15" thickBot="1" x14ac:dyDescent="0.35">
      <c r="B47" s="21" t="s">
        <v>202</v>
      </c>
      <c r="C47" s="22"/>
      <c r="D47" s="22"/>
      <c r="E47" s="227"/>
      <c r="I47" s="21" t="s">
        <v>43</v>
      </c>
      <c r="J47" s="283"/>
      <c r="K47" s="306"/>
      <c r="L47" s="306">
        <v>5</v>
      </c>
      <c r="M47" s="72"/>
      <c r="N47" s="307">
        <f>L47*M47</f>
        <v>0</v>
      </c>
      <c r="O47" s="274"/>
      <c r="P47" s="66"/>
      <c r="Q47" s="66"/>
    </row>
    <row r="48" spans="2:19" ht="16.2" thickBot="1" x14ac:dyDescent="0.35">
      <c r="E48" s="388" t="s">
        <v>175</v>
      </c>
      <c r="F48" s="386"/>
      <c r="G48" s="387"/>
      <c r="I48" s="227"/>
      <c r="J48" s="389" t="s">
        <v>190</v>
      </c>
      <c r="K48" s="390"/>
      <c r="L48" s="390"/>
      <c r="M48" s="390"/>
      <c r="N48" s="390"/>
      <c r="O48" s="390"/>
      <c r="P48" s="390"/>
      <c r="Q48" s="391"/>
      <c r="R48" s="75"/>
    </row>
    <row r="49" spans="2:19" ht="15" thickBot="1" x14ac:dyDescent="0.35">
      <c r="B49" s="392" t="s">
        <v>203</v>
      </c>
      <c r="C49" s="393"/>
      <c r="D49" s="3">
        <v>33</v>
      </c>
      <c r="E49" s="303"/>
      <c r="F49" s="308"/>
      <c r="G49" s="3">
        <f>D49*F49</f>
        <v>0</v>
      </c>
      <c r="I49" s="4"/>
      <c r="K49" s="297" t="s">
        <v>191</v>
      </c>
      <c r="O49" s="297" t="s">
        <v>192</v>
      </c>
      <c r="P49" s="394" t="s">
        <v>199</v>
      </c>
      <c r="Q49" s="352"/>
      <c r="R49" s="395"/>
    </row>
    <row r="50" spans="2:19" ht="15" thickBot="1" x14ac:dyDescent="0.35">
      <c r="B50" s="383" t="s">
        <v>6</v>
      </c>
      <c r="C50" s="384"/>
      <c r="D50" s="6">
        <v>110</v>
      </c>
      <c r="E50" s="297"/>
      <c r="F50" s="309"/>
      <c r="G50" s="3">
        <f t="shared" ref="G50:G52" si="5">D50*F50</f>
        <v>0</v>
      </c>
      <c r="I50" s="4"/>
      <c r="K50" s="291" t="s">
        <v>193</v>
      </c>
      <c r="O50" s="292">
        <v>165</v>
      </c>
      <c r="Q50" s="293"/>
      <c r="R50" s="15"/>
    </row>
    <row r="51" spans="2:19" ht="15" thickBot="1" x14ac:dyDescent="0.35">
      <c r="B51" s="383" t="s">
        <v>201</v>
      </c>
      <c r="C51" s="384"/>
      <c r="D51" s="6">
        <v>220</v>
      </c>
      <c r="E51" s="297"/>
      <c r="F51" s="309"/>
      <c r="G51" s="3">
        <f t="shared" si="5"/>
        <v>0</v>
      </c>
      <c r="I51" s="4"/>
      <c r="K51" s="291" t="s">
        <v>194</v>
      </c>
      <c r="O51" s="292">
        <v>275</v>
      </c>
      <c r="Q51" s="293"/>
      <c r="R51" s="15"/>
    </row>
    <row r="52" spans="2:19" ht="15" thickBot="1" x14ac:dyDescent="0.35">
      <c r="B52" s="396" t="s">
        <v>7</v>
      </c>
      <c r="C52" s="397"/>
      <c r="D52" s="10">
        <v>275</v>
      </c>
      <c r="E52" s="304"/>
      <c r="F52" s="310"/>
      <c r="G52" s="3">
        <f t="shared" si="5"/>
        <v>0</v>
      </c>
      <c r="I52" s="4"/>
      <c r="K52" s="291" t="s">
        <v>195</v>
      </c>
      <c r="O52" s="292">
        <v>330</v>
      </c>
      <c r="Q52" s="293"/>
      <c r="R52" s="15"/>
    </row>
    <row r="53" spans="2:19" ht="15" thickBot="1" x14ac:dyDescent="0.35">
      <c r="B53" s="16"/>
      <c r="C53" s="16"/>
      <c r="D53" s="5"/>
      <c r="E53" s="305"/>
      <c r="F53" s="47" t="s">
        <v>38</v>
      </c>
      <c r="G53" s="70">
        <f>SUM(G49:G52)</f>
        <v>0</v>
      </c>
      <c r="I53" s="4"/>
      <c r="K53" s="291" t="s">
        <v>196</v>
      </c>
      <c r="O53" s="292">
        <v>385</v>
      </c>
      <c r="Q53" s="293"/>
      <c r="R53" s="15"/>
    </row>
    <row r="54" spans="2:19" ht="15" thickBot="1" x14ac:dyDescent="0.35">
      <c r="D54" s="5"/>
      <c r="F54" s="313"/>
      <c r="I54" s="4"/>
      <c r="K54" s="291" t="s">
        <v>197</v>
      </c>
      <c r="O54" s="292">
        <v>440</v>
      </c>
      <c r="Q54" s="293"/>
      <c r="R54" s="15"/>
    </row>
    <row r="55" spans="2:19" ht="15" thickBot="1" x14ac:dyDescent="0.35">
      <c r="C55" s="300"/>
      <c r="F55" s="301"/>
      <c r="G55" s="185"/>
      <c r="I55" s="19"/>
      <c r="J55" s="8"/>
      <c r="K55" s="294" t="s">
        <v>198</v>
      </c>
      <c r="L55" s="8"/>
      <c r="M55" s="8"/>
      <c r="N55" s="8"/>
      <c r="O55" s="295">
        <v>495</v>
      </c>
      <c r="Q55" s="296"/>
      <c r="R55" s="15"/>
      <c r="S55" s="280">
        <f>Q50*O50+Q51*O51+Q52*O52+Q53*O53+Q54*O54+Q55*O55</f>
        <v>0</v>
      </c>
    </row>
    <row r="56" spans="2:19" ht="15" thickBot="1" x14ac:dyDescent="0.35">
      <c r="C56" s="302"/>
      <c r="I56" s="25"/>
      <c r="J56" s="20"/>
      <c r="K56" s="58" t="s">
        <v>39</v>
      </c>
      <c r="L56" s="381" t="s">
        <v>40</v>
      </c>
      <c r="M56" s="382"/>
      <c r="N56" s="29" t="s">
        <v>41</v>
      </c>
      <c r="O56" s="28"/>
      <c r="P56" s="398" t="s">
        <v>42</v>
      </c>
      <c r="Q56" s="399"/>
      <c r="R56" s="400"/>
    </row>
    <row r="57" spans="2:19" ht="15" thickBot="1" x14ac:dyDescent="0.35">
      <c r="I57" s="401" t="s">
        <v>181</v>
      </c>
      <c r="J57" s="402"/>
      <c r="K57" s="326">
        <f>'Souvenir Order Form'!L61</f>
        <v>0</v>
      </c>
      <c r="L57" s="269"/>
      <c r="M57" s="270"/>
      <c r="N57" s="269"/>
      <c r="O57" s="270"/>
      <c r="P57" s="277"/>
      <c r="Q57" s="279"/>
      <c r="R57" s="278"/>
    </row>
    <row r="58" spans="2:19" ht="15" thickBot="1" x14ac:dyDescent="0.35">
      <c r="E58" s="403" t="s">
        <v>47</v>
      </c>
      <c r="F58" s="404"/>
      <c r="G58" s="405"/>
      <c r="I58" s="401" t="s">
        <v>184</v>
      </c>
      <c r="J58" s="402"/>
      <c r="K58" s="290">
        <v>110</v>
      </c>
      <c r="L58" s="406"/>
      <c r="M58" s="407"/>
      <c r="N58" s="406"/>
      <c r="O58" s="407"/>
      <c r="P58" s="408" t="s">
        <v>185</v>
      </c>
      <c r="Q58" s="409"/>
      <c r="R58" s="410"/>
    </row>
    <row r="59" spans="2:19" ht="15" thickBot="1" x14ac:dyDescent="0.35">
      <c r="B59" s="18" t="s">
        <v>48</v>
      </c>
      <c r="C59" s="28"/>
      <c r="D59" s="194" t="s">
        <v>8</v>
      </c>
      <c r="E59" s="3">
        <v>55</v>
      </c>
      <c r="F59" s="202"/>
      <c r="G59" s="126">
        <f>E59*F59</f>
        <v>0</v>
      </c>
      <c r="I59" s="401" t="s">
        <v>44</v>
      </c>
      <c r="J59" s="402"/>
      <c r="K59" s="326">
        <f>G32+G38+G45+G53+G65+S22+S27+N28+S36+N37+S46+N47+S55+K57+K58</f>
        <v>110</v>
      </c>
      <c r="L59" s="406"/>
      <c r="M59" s="407"/>
      <c r="N59" s="406"/>
      <c r="O59" s="407"/>
      <c r="P59" s="408"/>
      <c r="Q59" s="409"/>
      <c r="R59" s="410"/>
    </row>
    <row r="60" spans="2:19" ht="15" thickBot="1" x14ac:dyDescent="0.35">
      <c r="B60" s="195" t="s">
        <v>50</v>
      </c>
      <c r="C60" s="196"/>
      <c r="D60" s="197" t="s">
        <v>9</v>
      </c>
      <c r="E60" s="6">
        <v>77</v>
      </c>
      <c r="F60" s="203"/>
      <c r="G60" s="127">
        <f>E60*F60</f>
        <v>0</v>
      </c>
      <c r="I60" s="401" t="s">
        <v>186</v>
      </c>
      <c r="J60" s="402"/>
      <c r="K60" s="325">
        <f>(G32+G38+G45)+((G53+S22+S27+N28+S36+N37+S46+N47+S55)/3)+K57+K58</f>
        <v>110</v>
      </c>
      <c r="L60" s="411"/>
      <c r="M60" s="412"/>
      <c r="N60" s="406"/>
      <c r="O60" s="407"/>
      <c r="P60" s="413" t="s">
        <v>187</v>
      </c>
      <c r="Q60" s="414"/>
      <c r="R60" s="415"/>
    </row>
    <row r="61" spans="2:19" ht="15" thickBot="1" x14ac:dyDescent="0.35">
      <c r="B61" s="18" t="s">
        <v>51</v>
      </c>
      <c r="C61" s="28"/>
      <c r="D61" s="194" t="s">
        <v>8</v>
      </c>
      <c r="E61" s="3">
        <v>55</v>
      </c>
      <c r="F61" s="202"/>
      <c r="G61" s="126">
        <f>E61*F61</f>
        <v>0</v>
      </c>
      <c r="I61" s="401" t="s">
        <v>45</v>
      </c>
      <c r="J61" s="402"/>
      <c r="K61" s="325">
        <f>K59-K60</f>
        <v>0</v>
      </c>
      <c r="L61" s="406"/>
      <c r="M61" s="407"/>
      <c r="N61" s="406"/>
      <c r="O61" s="407"/>
      <c r="P61" s="413" t="s">
        <v>188</v>
      </c>
      <c r="Q61" s="414"/>
      <c r="R61" s="415"/>
      <c r="S61" s="7"/>
    </row>
    <row r="62" spans="2:19" ht="15" thickBot="1" x14ac:dyDescent="0.35">
      <c r="B62" s="198" t="s">
        <v>53</v>
      </c>
      <c r="C62" s="199"/>
      <c r="D62" s="197" t="s">
        <v>9</v>
      </c>
      <c r="E62" s="10">
        <v>77</v>
      </c>
      <c r="F62" s="204"/>
      <c r="G62" s="128">
        <f>E62*F62</f>
        <v>0</v>
      </c>
      <c r="H62" s="16"/>
    </row>
    <row r="63" spans="2:19" x14ac:dyDescent="0.3">
      <c r="B63" s="36" t="s">
        <v>55</v>
      </c>
      <c r="C63" s="17"/>
      <c r="D63" s="194"/>
      <c r="E63" s="6"/>
      <c r="F63" s="311"/>
      <c r="G63" s="127"/>
      <c r="H63" s="79"/>
      <c r="I63" s="67"/>
      <c r="J63" s="68"/>
      <c r="K63" s="67"/>
      <c r="L63" s="67"/>
      <c r="M63" s="67"/>
      <c r="N63" s="67"/>
      <c r="O63" s="67"/>
      <c r="P63" s="67"/>
      <c r="Q63" s="65"/>
    </row>
    <row r="64" spans="2:19" ht="15" thickBot="1" x14ac:dyDescent="0.35">
      <c r="B64" s="19" t="s">
        <v>56</v>
      </c>
      <c r="C64" s="9"/>
      <c r="D64" s="200"/>
      <c r="E64" s="201"/>
      <c r="F64" s="312"/>
      <c r="G64" s="9"/>
      <c r="H64" s="79"/>
      <c r="I64" s="67" t="s">
        <v>46</v>
      </c>
      <c r="J64" s="68"/>
      <c r="K64" s="67"/>
      <c r="L64" s="67"/>
      <c r="M64" s="67"/>
      <c r="N64" s="67"/>
      <c r="O64" s="67"/>
      <c r="P64" s="67"/>
      <c r="Q64" s="65"/>
      <c r="S64" s="7"/>
    </row>
    <row r="65" spans="2:17" ht="15" thickBot="1" x14ac:dyDescent="0.35">
      <c r="B65" t="s">
        <v>48</v>
      </c>
      <c r="C65" s="236" t="s">
        <v>57</v>
      </c>
      <c r="F65" s="33" t="s">
        <v>38</v>
      </c>
      <c r="G65" s="131">
        <f>G59+G60+G61+G62</f>
        <v>0</v>
      </c>
      <c r="H65" s="79"/>
      <c r="I65" s="66"/>
      <c r="J65" s="45"/>
      <c r="K65" s="45"/>
      <c r="L65" s="45"/>
      <c r="M65" s="45"/>
      <c r="N65" s="45"/>
      <c r="O65" s="45"/>
      <c r="P65" s="45"/>
      <c r="Q65" s="49"/>
    </row>
    <row r="66" spans="2:17" ht="15" thickBot="1" x14ac:dyDescent="0.35">
      <c r="B66" t="s">
        <v>51</v>
      </c>
      <c r="C66" s="220" t="s">
        <v>136</v>
      </c>
      <c r="H66" s="79"/>
      <c r="I66" s="66" t="s">
        <v>182</v>
      </c>
      <c r="J66" s="45"/>
      <c r="K66" s="45"/>
      <c r="L66" s="45"/>
      <c r="M66" s="45"/>
      <c r="N66" s="45"/>
      <c r="O66" s="45"/>
      <c r="P66" s="45"/>
      <c r="Q66" s="45"/>
    </row>
    <row r="67" spans="2:17" x14ac:dyDescent="0.3">
      <c r="I67" s="66" t="s">
        <v>49</v>
      </c>
      <c r="J67" s="66"/>
      <c r="K67" s="66"/>
      <c r="L67" s="66"/>
      <c r="M67" s="66"/>
      <c r="N67" s="66"/>
    </row>
    <row r="68" spans="2:17" ht="15" thickBot="1" x14ac:dyDescent="0.35"/>
    <row r="69" spans="2:17" ht="15" thickBot="1" x14ac:dyDescent="0.35">
      <c r="I69" s="61" t="s">
        <v>52</v>
      </c>
      <c r="J69" s="62"/>
      <c r="K69" s="62"/>
      <c r="L69" s="62"/>
      <c r="M69" s="62"/>
      <c r="N69" s="62"/>
      <c r="O69" s="62"/>
      <c r="P69" s="62"/>
      <c r="Q69" s="63"/>
    </row>
    <row r="70" spans="2:17" ht="15" thickBot="1" x14ac:dyDescent="0.35">
      <c r="I70" s="59" t="s">
        <v>54</v>
      </c>
      <c r="J70" s="81"/>
      <c r="K70" s="60" t="s">
        <v>171</v>
      </c>
      <c r="L70" s="281"/>
      <c r="M70" s="82"/>
      <c r="N70" s="82"/>
      <c r="O70" s="82"/>
      <c r="P70" s="82"/>
      <c r="Q70" s="57"/>
    </row>
    <row r="72" spans="2:17" ht="15" thickBot="1" x14ac:dyDescent="0.35"/>
    <row r="73" spans="2:17" ht="15" thickBot="1" x14ac:dyDescent="0.35">
      <c r="I73" s="417" t="s">
        <v>189</v>
      </c>
      <c r="J73" s="418"/>
      <c r="K73" s="418"/>
      <c r="L73" s="418"/>
      <c r="M73" s="418"/>
      <c r="N73" s="418"/>
      <c r="O73" s="418"/>
      <c r="P73" s="419"/>
      <c r="Q73" s="64" t="s">
        <v>58</v>
      </c>
    </row>
    <row r="74" spans="2:17" ht="15" thickBot="1" x14ac:dyDescent="0.35">
      <c r="N74" s="66"/>
      <c r="O74" s="66"/>
      <c r="P74" s="67"/>
      <c r="Q74" s="72"/>
    </row>
    <row r="75" spans="2:17" x14ac:dyDescent="0.3">
      <c r="I75" t="s">
        <v>212</v>
      </c>
    </row>
    <row r="76" spans="2:17" ht="15" thickBot="1" x14ac:dyDescent="0.35">
      <c r="I76" t="s">
        <v>59</v>
      </c>
      <c r="N76" t="s">
        <v>60</v>
      </c>
    </row>
    <row r="77" spans="2:17" ht="15" thickBot="1" x14ac:dyDescent="0.35">
      <c r="I77" s="101" t="s">
        <v>61</v>
      </c>
      <c r="J77" s="102"/>
      <c r="K77" s="103"/>
      <c r="L77" s="420"/>
      <c r="M77" s="420"/>
      <c r="N77" s="420"/>
      <c r="O77" s="421"/>
      <c r="P77" s="100" t="s">
        <v>62</v>
      </c>
      <c r="Q77" s="227"/>
    </row>
    <row r="80" spans="2:17" x14ac:dyDescent="0.3">
      <c r="Q80" s="252"/>
    </row>
    <row r="85" spans="2:7" x14ac:dyDescent="0.3">
      <c r="E85" s="416"/>
      <c r="F85" s="416"/>
      <c r="G85" s="416"/>
    </row>
    <row r="86" spans="2:7" x14ac:dyDescent="0.3">
      <c r="B86" s="16"/>
      <c r="D86" s="5"/>
      <c r="E86" s="262"/>
      <c r="F86" s="263"/>
      <c r="G86" s="264"/>
    </row>
    <row r="88" spans="2:7" x14ac:dyDescent="0.3">
      <c r="B88" s="193" t="s">
        <v>215</v>
      </c>
      <c r="C88" s="193"/>
      <c r="D88" s="193"/>
    </row>
  </sheetData>
  <mergeCells count="62">
    <mergeCell ref="E85:G85"/>
    <mergeCell ref="I61:J61"/>
    <mergeCell ref="L61:M61"/>
    <mergeCell ref="N61:O61"/>
    <mergeCell ref="P61:R61"/>
    <mergeCell ref="I73:P73"/>
    <mergeCell ref="L77:O77"/>
    <mergeCell ref="I59:J59"/>
    <mergeCell ref="L59:M59"/>
    <mergeCell ref="N59:O59"/>
    <mergeCell ref="P59:R59"/>
    <mergeCell ref="I60:J60"/>
    <mergeCell ref="L60:M60"/>
    <mergeCell ref="N60:O60"/>
    <mergeCell ref="P60:R60"/>
    <mergeCell ref="B52:C52"/>
    <mergeCell ref="L56:M56"/>
    <mergeCell ref="P56:R56"/>
    <mergeCell ref="I57:J57"/>
    <mergeCell ref="E58:G58"/>
    <mergeCell ref="I58:J58"/>
    <mergeCell ref="L58:M58"/>
    <mergeCell ref="N58:O58"/>
    <mergeCell ref="P58:R58"/>
    <mergeCell ref="B51:C51"/>
    <mergeCell ref="E34:G34"/>
    <mergeCell ref="I36:K36"/>
    <mergeCell ref="J39:P39"/>
    <mergeCell ref="E40:G40"/>
    <mergeCell ref="I41:J41"/>
    <mergeCell ref="I46:K46"/>
    <mergeCell ref="E48:G48"/>
    <mergeCell ref="J48:Q48"/>
    <mergeCell ref="B49:C49"/>
    <mergeCell ref="P49:R49"/>
    <mergeCell ref="B50:C50"/>
    <mergeCell ref="D23:F23"/>
    <mergeCell ref="I27:K27"/>
    <mergeCell ref="J29:P29"/>
    <mergeCell ref="E30:E31"/>
    <mergeCell ref="F30:F31"/>
    <mergeCell ref="G30:G31"/>
    <mergeCell ref="I31:J31"/>
    <mergeCell ref="L12:M12"/>
    <mergeCell ref="J13:P13"/>
    <mergeCell ref="J14:P14"/>
    <mergeCell ref="M17:R17"/>
    <mergeCell ref="B22:D22"/>
    <mergeCell ref="I22:K22"/>
    <mergeCell ref="L6:N6"/>
    <mergeCell ref="I9:J9"/>
    <mergeCell ref="L9:M9"/>
    <mergeCell ref="L10:M10"/>
    <mergeCell ref="I11:J11"/>
    <mergeCell ref="L11:M11"/>
    <mergeCell ref="A1:C6"/>
    <mergeCell ref="D1:K2"/>
    <mergeCell ref="D4:F4"/>
    <mergeCell ref="G4:H4"/>
    <mergeCell ref="D5:F5"/>
    <mergeCell ref="D6:F6"/>
    <mergeCell ref="I6:K6"/>
  </mergeCells>
  <hyperlinks>
    <hyperlink ref="K3" r:id="rId1" xr:uid="{37465DFE-42C0-4FA8-9BC2-92D6F726DCCA}"/>
    <hyperlink ref="I6" r:id="rId2" display="letsbookberwick@gmail.com" xr:uid="{12C5E797-AEF4-450B-812A-EBC4C109BB8B}"/>
    <hyperlink ref="L6" r:id="rId3" xr:uid="{71254240-F027-4D8A-94F1-AA1E3F31ADA1}"/>
    <hyperlink ref="C65" r:id="rId4" display="mailto:wscounty.archery@gmail.com" xr:uid="{60469C99-3AC8-4A2F-BAEA-A5ACF456B250}"/>
    <hyperlink ref="C66" r:id="rId5" xr:uid="{AD7B01B1-841D-4CBF-AFE5-C7E3778054A6}"/>
  </hyperlinks>
  <printOptions horizontalCentered="1" verticalCentered="1" gridLines="1"/>
  <pageMargins left="0.70866141732283472" right="0.70866141732283472" top="0.74803149606299213" bottom="0.74803149606299213" header="0.31496062992125984" footer="0.31496062992125984"/>
  <pageSetup paperSize="9" scale="66" fitToHeight="2" orientation="landscape" r:id="rId6"/>
  <headerFooter>
    <oddHeader>&amp;A</oddHeader>
    <oddFooter>&amp;F</oddFooter>
  </headerFooter>
  <rowBreaks count="1" manualBreakCount="1">
    <brk id="37"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FEB4-B13B-40B7-966E-1769741D6044}">
  <sheetPr>
    <tabColor rgb="FFFFC000"/>
    <pageSetUpPr fitToPage="1"/>
  </sheetPr>
  <dimension ref="B1:R71"/>
  <sheetViews>
    <sheetView zoomScaleNormal="100" workbookViewId="0">
      <selection activeCell="D72" sqref="D72"/>
    </sheetView>
  </sheetViews>
  <sheetFormatPr defaultRowHeight="14.4" x14ac:dyDescent="0.3"/>
  <sheetData>
    <row r="1" spans="2:18" ht="15" thickBot="1" x14ac:dyDescent="0.35"/>
    <row r="2" spans="2:18" ht="23.4" x14ac:dyDescent="0.45">
      <c r="F2" s="92"/>
      <c r="G2" s="93"/>
      <c r="H2" s="89" t="s">
        <v>63</v>
      </c>
      <c r="I2" s="89"/>
      <c r="J2" s="89"/>
      <c r="K2" s="89"/>
      <c r="L2" s="89"/>
      <c r="M2" s="94"/>
    </row>
    <row r="3" spans="2:18" ht="23.4" x14ac:dyDescent="0.45">
      <c r="F3" s="95"/>
      <c r="G3" s="96"/>
      <c r="H3" s="90"/>
      <c r="I3" s="90"/>
      <c r="J3" s="90"/>
      <c r="K3" s="90"/>
      <c r="L3" s="90"/>
      <c r="M3" s="97"/>
    </row>
    <row r="4" spans="2:18" ht="24" thickBot="1" x14ac:dyDescent="0.5">
      <c r="F4" s="104"/>
      <c r="G4" s="105"/>
      <c r="H4" s="106" t="s">
        <v>64</v>
      </c>
      <c r="I4" s="107"/>
      <c r="J4" s="91"/>
      <c r="K4" s="91"/>
      <c r="L4" s="91"/>
      <c r="M4" s="98"/>
    </row>
    <row r="7" spans="2:18" ht="15" thickBot="1" x14ac:dyDescent="0.35"/>
    <row r="8" spans="2:18" x14ac:dyDescent="0.3">
      <c r="B8" s="109" t="s">
        <v>65</v>
      </c>
      <c r="C8" s="110"/>
      <c r="D8" s="110"/>
      <c r="E8" s="110"/>
      <c r="F8" s="110"/>
      <c r="G8" s="110"/>
      <c r="H8" s="110"/>
      <c r="I8" s="110"/>
      <c r="J8" s="110"/>
      <c r="K8" s="110"/>
      <c r="L8" s="110"/>
      <c r="M8" s="110"/>
      <c r="N8" s="110"/>
      <c r="O8" s="110"/>
      <c r="P8" s="110"/>
      <c r="Q8" s="110"/>
      <c r="R8" s="111"/>
    </row>
    <row r="9" spans="2:18" x14ac:dyDescent="0.3">
      <c r="B9" s="112" t="s">
        <v>66</v>
      </c>
      <c r="C9" s="108"/>
      <c r="D9" s="108"/>
      <c r="E9" s="108"/>
      <c r="F9" s="108"/>
      <c r="G9" s="108"/>
      <c r="H9" s="108"/>
      <c r="I9" s="108"/>
      <c r="J9" s="108"/>
      <c r="K9" s="108"/>
      <c r="L9" s="108"/>
      <c r="M9" s="108"/>
      <c r="N9" s="108"/>
      <c r="O9" s="108"/>
      <c r="P9" s="108"/>
      <c r="Q9" s="108"/>
      <c r="R9" s="113"/>
    </row>
    <row r="10" spans="2:18" x14ac:dyDescent="0.3">
      <c r="B10" s="112" t="s">
        <v>67</v>
      </c>
      <c r="C10" s="108"/>
      <c r="D10" s="108"/>
      <c r="E10" s="108"/>
      <c r="F10" s="108"/>
      <c r="G10" s="108"/>
      <c r="H10" s="108"/>
      <c r="I10" s="108"/>
      <c r="J10" s="108"/>
      <c r="K10" s="108"/>
      <c r="L10" s="108"/>
      <c r="M10" s="108"/>
      <c r="N10" s="108"/>
      <c r="O10" s="108"/>
      <c r="P10" s="108"/>
      <c r="Q10" s="108"/>
      <c r="R10" s="113"/>
    </row>
    <row r="11" spans="2:18" x14ac:dyDescent="0.3">
      <c r="B11" s="112" t="s">
        <v>158</v>
      </c>
      <c r="C11" s="108"/>
      <c r="D11" s="108"/>
      <c r="E11" s="108"/>
      <c r="F11" s="108"/>
      <c r="G11" s="108"/>
      <c r="H11" s="108"/>
      <c r="I11" s="108"/>
      <c r="J11" s="108"/>
      <c r="K11" s="108"/>
      <c r="L11" s="108"/>
      <c r="M11" s="108"/>
      <c r="N11" s="108"/>
      <c r="O11" s="108"/>
      <c r="P11" s="108"/>
      <c r="Q11" s="108"/>
      <c r="R11" s="113"/>
    </row>
    <row r="12" spans="2:18" ht="15" thickBot="1" x14ac:dyDescent="0.35">
      <c r="B12" s="114" t="s">
        <v>68</v>
      </c>
      <c r="C12" s="115"/>
      <c r="D12" s="115"/>
      <c r="E12" s="115"/>
      <c r="F12" s="115"/>
      <c r="G12" s="115"/>
      <c r="H12" s="115"/>
      <c r="I12" s="115"/>
      <c r="J12" s="115"/>
      <c r="K12" s="115"/>
      <c r="L12" s="115"/>
      <c r="M12" s="115"/>
      <c r="N12" s="115"/>
      <c r="O12" s="115"/>
      <c r="P12" s="115"/>
      <c r="Q12" s="115"/>
      <c r="R12" s="116"/>
    </row>
    <row r="13" spans="2:18" ht="15" thickBot="1" x14ac:dyDescent="0.35"/>
    <row r="14" spans="2:18" ht="21.6" thickBot="1" x14ac:dyDescent="0.45">
      <c r="G14" s="117" t="s">
        <v>69</v>
      </c>
      <c r="H14" s="118"/>
    </row>
    <row r="15" spans="2:18" ht="15" thickBot="1" x14ac:dyDescent="0.35"/>
    <row r="16" spans="2:18" x14ac:dyDescent="0.3">
      <c r="B16" s="18">
        <v>1</v>
      </c>
      <c r="C16" s="14" t="s">
        <v>70</v>
      </c>
      <c r="D16" s="14"/>
      <c r="E16" s="14"/>
      <c r="F16" s="14"/>
      <c r="G16" s="14"/>
      <c r="H16" s="14"/>
      <c r="I16" s="14"/>
      <c r="J16" s="14"/>
      <c r="K16" s="14"/>
      <c r="L16" s="14"/>
      <c r="M16" s="14"/>
      <c r="N16" s="14"/>
      <c r="O16" s="14"/>
      <c r="P16" s="14"/>
      <c r="Q16" s="14"/>
      <c r="R16" s="75"/>
    </row>
    <row r="17" spans="2:18" ht="15.6" x14ac:dyDescent="0.3">
      <c r="B17" s="36"/>
      <c r="C17" s="99" t="s">
        <v>71</v>
      </c>
      <c r="R17" s="15"/>
    </row>
    <row r="18" spans="2:18" ht="15.6" x14ac:dyDescent="0.3">
      <c r="B18" s="36"/>
      <c r="C18" s="99"/>
      <c r="R18" s="15"/>
    </row>
    <row r="19" spans="2:18" x14ac:dyDescent="0.3">
      <c r="B19" s="36">
        <v>2</v>
      </c>
      <c r="C19" s="223" t="s">
        <v>72</v>
      </c>
      <c r="R19" s="15"/>
    </row>
    <row r="20" spans="2:18" x14ac:dyDescent="0.3">
      <c r="B20" s="36"/>
      <c r="C20" s="223"/>
      <c r="R20" s="15"/>
    </row>
    <row r="21" spans="2:18" x14ac:dyDescent="0.3">
      <c r="B21" s="36">
        <v>3</v>
      </c>
      <c r="C21" s="223" t="s">
        <v>73</v>
      </c>
      <c r="R21" s="15"/>
    </row>
    <row r="22" spans="2:18" x14ac:dyDescent="0.3">
      <c r="B22" s="36"/>
      <c r="C22" s="223"/>
      <c r="R22" s="15"/>
    </row>
    <row r="23" spans="2:18" x14ac:dyDescent="0.3">
      <c r="B23" s="36">
        <v>4</v>
      </c>
      <c r="C23" s="223" t="s">
        <v>74</v>
      </c>
      <c r="R23" s="15"/>
    </row>
    <row r="24" spans="2:18" x14ac:dyDescent="0.3">
      <c r="B24" s="36"/>
      <c r="D24" s="5"/>
      <c r="R24" s="15"/>
    </row>
    <row r="25" spans="2:18" x14ac:dyDescent="0.3">
      <c r="B25" s="36">
        <v>5</v>
      </c>
      <c r="C25" t="s">
        <v>75</v>
      </c>
      <c r="R25" s="15"/>
    </row>
    <row r="26" spans="2:18" x14ac:dyDescent="0.3">
      <c r="B26" s="36"/>
      <c r="R26" s="15"/>
    </row>
    <row r="27" spans="2:18" x14ac:dyDescent="0.3">
      <c r="B27" s="36">
        <v>6</v>
      </c>
      <c r="C27" t="s">
        <v>76</v>
      </c>
      <c r="R27" s="15"/>
    </row>
    <row r="28" spans="2:18" x14ac:dyDescent="0.3">
      <c r="B28" s="36"/>
      <c r="R28" s="15"/>
    </row>
    <row r="29" spans="2:18" x14ac:dyDescent="0.3">
      <c r="B29" s="36">
        <v>7</v>
      </c>
      <c r="C29" t="s">
        <v>77</v>
      </c>
      <c r="R29" s="15"/>
    </row>
    <row r="30" spans="2:18" x14ac:dyDescent="0.3">
      <c r="B30" s="36"/>
      <c r="C30" t="s">
        <v>78</v>
      </c>
      <c r="R30" s="15"/>
    </row>
    <row r="31" spans="2:18" x14ac:dyDescent="0.3">
      <c r="B31" s="36"/>
      <c r="R31" s="15"/>
    </row>
    <row r="32" spans="2:18" x14ac:dyDescent="0.3">
      <c r="B32" s="36">
        <v>8</v>
      </c>
      <c r="C32" t="s">
        <v>79</v>
      </c>
      <c r="R32" s="15"/>
    </row>
    <row r="33" spans="2:18" x14ac:dyDescent="0.3">
      <c r="B33" s="36"/>
      <c r="R33" s="15"/>
    </row>
    <row r="34" spans="2:18" x14ac:dyDescent="0.3">
      <c r="B34" s="36">
        <v>9</v>
      </c>
      <c r="C34" t="s">
        <v>80</v>
      </c>
      <c r="R34" s="15"/>
    </row>
    <row r="35" spans="2:18" x14ac:dyDescent="0.3">
      <c r="B35" s="36"/>
      <c r="R35" s="15"/>
    </row>
    <row r="36" spans="2:18" x14ac:dyDescent="0.3">
      <c r="B36" s="36">
        <v>10</v>
      </c>
      <c r="C36" t="s">
        <v>81</v>
      </c>
      <c r="R36" s="15"/>
    </row>
    <row r="37" spans="2:18" x14ac:dyDescent="0.3">
      <c r="B37" s="36"/>
      <c r="R37" s="15"/>
    </row>
    <row r="38" spans="2:18" x14ac:dyDescent="0.3">
      <c r="B38" s="36">
        <v>11</v>
      </c>
      <c r="C38" t="s">
        <v>159</v>
      </c>
      <c r="R38" s="15"/>
    </row>
    <row r="39" spans="2:18" x14ac:dyDescent="0.3">
      <c r="B39" s="36"/>
      <c r="R39" s="15"/>
    </row>
    <row r="40" spans="2:18" x14ac:dyDescent="0.3">
      <c r="B40" s="36">
        <v>12</v>
      </c>
      <c r="C40" t="s">
        <v>82</v>
      </c>
      <c r="R40" s="15"/>
    </row>
    <row r="41" spans="2:18" x14ac:dyDescent="0.3">
      <c r="B41" s="36"/>
      <c r="R41" s="15"/>
    </row>
    <row r="42" spans="2:18" x14ac:dyDescent="0.3">
      <c r="B42" s="36">
        <v>13</v>
      </c>
      <c r="C42" t="s">
        <v>83</v>
      </c>
      <c r="R42" s="15"/>
    </row>
    <row r="43" spans="2:18" x14ac:dyDescent="0.3">
      <c r="B43" s="36"/>
      <c r="R43" s="15"/>
    </row>
    <row r="44" spans="2:18" x14ac:dyDescent="0.3">
      <c r="B44" s="36">
        <v>14</v>
      </c>
      <c r="C44" t="s">
        <v>84</v>
      </c>
      <c r="R44" s="15"/>
    </row>
    <row r="45" spans="2:18" x14ac:dyDescent="0.3">
      <c r="B45" s="36"/>
      <c r="C45" t="s">
        <v>160</v>
      </c>
      <c r="R45" s="15"/>
    </row>
    <row r="46" spans="2:18" x14ac:dyDescent="0.3">
      <c r="B46" s="36"/>
      <c r="C46" t="s">
        <v>85</v>
      </c>
      <c r="R46" s="15"/>
    </row>
    <row r="47" spans="2:18" x14ac:dyDescent="0.3">
      <c r="B47" s="36">
        <v>15</v>
      </c>
      <c r="C47" t="s">
        <v>86</v>
      </c>
      <c r="R47" s="15"/>
    </row>
    <row r="48" spans="2:18" x14ac:dyDescent="0.3">
      <c r="B48" s="36"/>
      <c r="R48" s="15"/>
    </row>
    <row r="49" spans="2:18" x14ac:dyDescent="0.3">
      <c r="B49" s="36">
        <v>16</v>
      </c>
      <c r="C49" t="s">
        <v>87</v>
      </c>
      <c r="R49" s="15"/>
    </row>
    <row r="50" spans="2:18" x14ac:dyDescent="0.3">
      <c r="B50" s="36"/>
      <c r="R50" s="15"/>
    </row>
    <row r="51" spans="2:18" x14ac:dyDescent="0.3">
      <c r="B51" s="36">
        <v>17</v>
      </c>
      <c r="C51" t="s">
        <v>88</v>
      </c>
      <c r="R51" s="15"/>
    </row>
    <row r="52" spans="2:18" x14ac:dyDescent="0.3">
      <c r="B52" s="4"/>
      <c r="C52" t="s">
        <v>89</v>
      </c>
      <c r="R52" s="15"/>
    </row>
    <row r="53" spans="2:18" x14ac:dyDescent="0.3">
      <c r="B53" s="4"/>
      <c r="C53" t="s">
        <v>90</v>
      </c>
      <c r="R53" s="15"/>
    </row>
    <row r="54" spans="2:18" x14ac:dyDescent="0.3">
      <c r="B54" s="4"/>
      <c r="R54" s="15"/>
    </row>
    <row r="55" spans="2:18" x14ac:dyDescent="0.3">
      <c r="B55" s="36">
        <v>18</v>
      </c>
      <c r="C55" t="s">
        <v>91</v>
      </c>
      <c r="R55" s="15"/>
    </row>
    <row r="56" spans="2:18" x14ac:dyDescent="0.3">
      <c r="B56" s="4"/>
      <c r="R56" s="15"/>
    </row>
    <row r="57" spans="2:18" x14ac:dyDescent="0.3">
      <c r="B57" s="36">
        <v>19</v>
      </c>
      <c r="C57" t="s">
        <v>92</v>
      </c>
      <c r="R57" s="15"/>
    </row>
    <row r="58" spans="2:18" x14ac:dyDescent="0.3">
      <c r="B58" s="36"/>
      <c r="C58" t="s">
        <v>93</v>
      </c>
      <c r="R58" s="15"/>
    </row>
    <row r="59" spans="2:18" x14ac:dyDescent="0.3">
      <c r="B59" s="36"/>
      <c r="C59" t="s">
        <v>94</v>
      </c>
      <c r="R59" s="15"/>
    </row>
    <row r="60" spans="2:18" x14ac:dyDescent="0.3">
      <c r="B60" s="36"/>
      <c r="R60" s="15"/>
    </row>
    <row r="61" spans="2:18" x14ac:dyDescent="0.3">
      <c r="B61" s="36">
        <v>20</v>
      </c>
      <c r="C61" t="s">
        <v>95</v>
      </c>
      <c r="R61" s="15"/>
    </row>
    <row r="62" spans="2:18" x14ac:dyDescent="0.3">
      <c r="B62" s="36"/>
      <c r="C62" t="s">
        <v>96</v>
      </c>
      <c r="R62" s="15"/>
    </row>
    <row r="63" spans="2:18" x14ac:dyDescent="0.3">
      <c r="B63" s="36"/>
      <c r="R63" s="15"/>
    </row>
    <row r="64" spans="2:18" x14ac:dyDescent="0.3">
      <c r="B64" s="36">
        <v>21</v>
      </c>
      <c r="C64" t="s">
        <v>97</v>
      </c>
      <c r="R64" s="15"/>
    </row>
    <row r="65" spans="2:18" x14ac:dyDescent="0.3">
      <c r="B65" s="36"/>
      <c r="R65" s="15"/>
    </row>
    <row r="66" spans="2:18" x14ac:dyDescent="0.3">
      <c r="B66" s="36">
        <v>22</v>
      </c>
      <c r="C66" t="s">
        <v>98</v>
      </c>
      <c r="R66" s="15"/>
    </row>
    <row r="67" spans="2:18" x14ac:dyDescent="0.3">
      <c r="B67" s="36"/>
      <c r="C67" t="s">
        <v>99</v>
      </c>
      <c r="R67" s="15"/>
    </row>
    <row r="68" spans="2:18" x14ac:dyDescent="0.3">
      <c r="B68" s="4"/>
      <c r="C68" t="s">
        <v>100</v>
      </c>
      <c r="R68" s="15"/>
    </row>
    <row r="69" spans="2:18" ht="15" thickBot="1" x14ac:dyDescent="0.35">
      <c r="B69" s="19"/>
      <c r="C69" s="8"/>
      <c r="D69" s="8"/>
      <c r="E69" s="8"/>
      <c r="F69" s="8"/>
      <c r="G69" s="8"/>
      <c r="H69" s="8"/>
      <c r="I69" s="8"/>
      <c r="J69" s="8"/>
      <c r="K69" s="8"/>
      <c r="L69" s="8"/>
      <c r="M69" s="8"/>
      <c r="N69" s="8"/>
      <c r="O69" s="8"/>
      <c r="P69" s="8"/>
      <c r="Q69" s="8"/>
      <c r="R69" s="9"/>
    </row>
    <row r="71" spans="2:18" x14ac:dyDescent="0.3">
      <c r="B71" s="193"/>
      <c r="C71" s="193"/>
      <c r="D71" s="193" t="s">
        <v>211</v>
      </c>
    </row>
  </sheetData>
  <printOptions horizontalCentered="1" verticalCentered="1"/>
  <pageMargins left="0.70866141732283472" right="0.70866141732283472" top="0.74803149606299213" bottom="0.74803149606299213" header="0.31496062992125984" footer="0.31496062992125984"/>
  <pageSetup scale="49" orientation="portrait" r:id="rId1"/>
  <headerFooter>
    <oddHeader>&amp;A</oddHeader>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8EAB-3DF1-49FB-9446-19B8B26B9F8F}">
  <sheetPr>
    <tabColor rgb="FF7030A0"/>
    <pageSetUpPr fitToPage="1"/>
  </sheetPr>
  <dimension ref="B1:O48"/>
  <sheetViews>
    <sheetView zoomScaleNormal="100" workbookViewId="0">
      <selection activeCell="D49" sqref="D49"/>
    </sheetView>
  </sheetViews>
  <sheetFormatPr defaultRowHeight="14.4" x14ac:dyDescent="0.3"/>
  <cols>
    <col min="2" max="2" width="10.6640625" customWidth="1"/>
    <col min="4" max="4" width="10.6640625" customWidth="1"/>
    <col min="7" max="7" width="14.6640625" bestFit="1" customWidth="1"/>
    <col min="9" max="9" width="11.5546875" bestFit="1" customWidth="1"/>
  </cols>
  <sheetData>
    <row r="1" spans="2:14" x14ac:dyDescent="0.3">
      <c r="D1" s="351"/>
      <c r="E1" s="352"/>
      <c r="F1" s="352"/>
      <c r="G1" s="352"/>
      <c r="H1" s="352"/>
      <c r="I1" s="352"/>
      <c r="J1" s="352"/>
      <c r="K1" s="352"/>
    </row>
    <row r="2" spans="2:14" x14ac:dyDescent="0.3">
      <c r="D2" s="352"/>
      <c r="E2" s="352"/>
      <c r="F2" s="352"/>
      <c r="G2" s="352"/>
      <c r="H2" s="352"/>
      <c r="I2" s="352"/>
      <c r="J2" s="352"/>
      <c r="K2" s="352"/>
    </row>
    <row r="3" spans="2:14" ht="18.600000000000001" thickBot="1" x14ac:dyDescent="0.35">
      <c r="G3" s="38"/>
      <c r="H3" s="1"/>
      <c r="I3" s="134" t="s">
        <v>101</v>
      </c>
      <c r="J3" s="38"/>
      <c r="K3" s="38"/>
    </row>
    <row r="4" spans="2:14" ht="18" x14ac:dyDescent="0.35">
      <c r="D4" s="422" t="s">
        <v>102</v>
      </c>
      <c r="E4" s="423"/>
      <c r="F4" s="423"/>
      <c r="G4" s="424"/>
      <c r="H4" s="39"/>
      <c r="I4" s="135" t="s">
        <v>103</v>
      </c>
      <c r="J4" s="133"/>
    </row>
    <row r="5" spans="2:14" ht="18" x14ac:dyDescent="0.35">
      <c r="D5" s="136"/>
      <c r="E5" s="137"/>
      <c r="F5" s="289" t="s">
        <v>183</v>
      </c>
      <c r="G5" s="138"/>
      <c r="H5" s="1"/>
      <c r="I5" s="135" t="s">
        <v>104</v>
      </c>
      <c r="J5" s="132"/>
      <c r="K5" s="38"/>
      <c r="L5" s="48"/>
      <c r="M5" s="48"/>
    </row>
    <row r="6" spans="2:14" ht="18.600000000000001" thickBot="1" x14ac:dyDescent="0.4">
      <c r="D6" s="425" t="s">
        <v>105</v>
      </c>
      <c r="E6" s="426"/>
      <c r="F6" s="426"/>
      <c r="G6" s="427"/>
      <c r="H6" s="1"/>
      <c r="I6" s="135" t="s">
        <v>106</v>
      </c>
      <c r="J6" s="38"/>
      <c r="K6" s="1"/>
      <c r="N6" s="2"/>
    </row>
    <row r="7" spans="2:14" ht="15" thickBot="1" x14ac:dyDescent="0.35">
      <c r="H7" s="1"/>
      <c r="I7" s="1"/>
    </row>
    <row r="8" spans="2:14" x14ac:dyDescent="0.3">
      <c r="B8" s="139" t="s">
        <v>107</v>
      </c>
      <c r="C8" s="140"/>
      <c r="D8" s="140"/>
      <c r="E8" s="140"/>
      <c r="F8" s="140"/>
      <c r="G8" s="140"/>
      <c r="H8" s="140"/>
      <c r="I8" s="140"/>
      <c r="J8" s="140"/>
      <c r="K8" s="141"/>
    </row>
    <row r="9" spans="2:14" x14ac:dyDescent="0.3">
      <c r="B9" s="142" t="s">
        <v>108</v>
      </c>
      <c r="C9" s="143"/>
      <c r="D9" s="143"/>
      <c r="E9" s="143"/>
      <c r="F9" s="143"/>
      <c r="G9" s="143"/>
      <c r="H9" s="143"/>
      <c r="I9" s="143"/>
      <c r="J9" s="143"/>
      <c r="K9" s="144"/>
    </row>
    <row r="10" spans="2:14" ht="15" thickBot="1" x14ac:dyDescent="0.35">
      <c r="B10" s="145" t="s">
        <v>109</v>
      </c>
      <c r="C10" s="146"/>
      <c r="D10" s="146"/>
      <c r="E10" s="146"/>
      <c r="F10" s="146"/>
      <c r="G10" s="146"/>
      <c r="H10" s="146"/>
      <c r="I10" s="146"/>
      <c r="J10" s="146"/>
      <c r="K10" s="147"/>
    </row>
    <row r="11" spans="2:14" ht="15" thickBot="1" x14ac:dyDescent="0.35"/>
    <row r="12" spans="2:14" ht="15" thickBot="1" x14ac:dyDescent="0.35">
      <c r="B12" s="148" t="s">
        <v>110</v>
      </c>
      <c r="C12" s="125"/>
    </row>
    <row r="13" spans="2:14" ht="15" thickBot="1" x14ac:dyDescent="0.35"/>
    <row r="14" spans="2:14" ht="15" thickBot="1" x14ac:dyDescent="0.35">
      <c r="B14" s="148" t="s">
        <v>111</v>
      </c>
      <c r="C14" s="124"/>
      <c r="D14" s="124"/>
      <c r="E14" s="124"/>
      <c r="F14" s="124"/>
      <c r="G14" s="124"/>
      <c r="H14" s="124"/>
      <c r="I14" s="124"/>
      <c r="J14" s="124"/>
      <c r="K14" s="125"/>
    </row>
    <row r="15" spans="2:14" x14ac:dyDescent="0.3">
      <c r="B15" s="4" t="s">
        <v>112</v>
      </c>
      <c r="C15" s="75"/>
      <c r="D15" t="s">
        <v>113</v>
      </c>
      <c r="E15" s="75"/>
      <c r="F15" t="s">
        <v>114</v>
      </c>
      <c r="K15" s="15"/>
    </row>
    <row r="16" spans="2:14" x14ac:dyDescent="0.3">
      <c r="B16" s="330">
        <f>'Non Guiding Booking Form'!K9</f>
        <v>0</v>
      </c>
      <c r="C16" s="331"/>
      <c r="D16" s="235">
        <f>'Non Guiding Booking Form'!K11</f>
        <v>0</v>
      </c>
      <c r="E16" s="80"/>
      <c r="F16" s="79"/>
      <c r="G16" s="282">
        <f>'Non Guiding Booking Form'!N9</f>
        <v>0</v>
      </c>
      <c r="H16" s="79"/>
      <c r="I16" s="282">
        <f>'Non Guiding Booking Form'!N11</f>
        <v>0</v>
      </c>
      <c r="J16" s="79"/>
      <c r="K16" s="80"/>
    </row>
    <row r="17" spans="2:11" x14ac:dyDescent="0.3">
      <c r="B17" s="156"/>
      <c r="C17" s="80"/>
      <c r="D17" s="79"/>
      <c r="E17" s="80"/>
      <c r="F17" s="79"/>
      <c r="G17" s="79"/>
      <c r="H17" s="79"/>
      <c r="I17" s="79"/>
      <c r="J17" s="79"/>
      <c r="K17" s="80"/>
    </row>
    <row r="18" spans="2:11" ht="15" thickBot="1" x14ac:dyDescent="0.35">
      <c r="B18" s="156"/>
      <c r="C18" s="78"/>
      <c r="D18" s="79"/>
      <c r="E18" s="78"/>
      <c r="F18" s="79"/>
      <c r="G18" s="79"/>
      <c r="H18" s="79"/>
      <c r="I18" s="79"/>
      <c r="J18" s="79"/>
      <c r="K18" s="80"/>
    </row>
    <row r="19" spans="2:11" x14ac:dyDescent="0.3">
      <c r="B19" s="83" t="s">
        <v>208</v>
      </c>
      <c r="C19" s="84"/>
      <c r="D19" s="84"/>
      <c r="E19" s="84"/>
      <c r="F19" s="84"/>
      <c r="G19" s="84"/>
      <c r="H19" s="84"/>
      <c r="I19" s="84"/>
      <c r="J19" s="328" t="e">
        <f>#REF!</f>
        <v>#REF!</v>
      </c>
      <c r="K19" s="328" t="s">
        <v>209</v>
      </c>
    </row>
    <row r="20" spans="2:11" ht="15" thickBot="1" x14ac:dyDescent="0.35">
      <c r="B20" s="85" t="s">
        <v>115</v>
      </c>
      <c r="C20" s="87"/>
      <c r="D20" s="87"/>
      <c r="E20" s="87"/>
      <c r="F20" s="87"/>
      <c r="G20" s="87"/>
      <c r="H20" s="88"/>
      <c r="I20" s="87"/>
      <c r="J20" s="87"/>
      <c r="K20" s="120"/>
    </row>
    <row r="21" spans="2:11" ht="15" thickBot="1" x14ac:dyDescent="0.35"/>
    <row r="22" spans="2:11" ht="15" thickBot="1" x14ac:dyDescent="0.35">
      <c r="B22" s="123" t="s">
        <v>116</v>
      </c>
      <c r="C22" s="125"/>
      <c r="D22" s="14"/>
      <c r="E22" s="14"/>
      <c r="F22" s="14"/>
      <c r="G22" s="14"/>
      <c r="H22" s="14"/>
      <c r="I22" s="14"/>
      <c r="J22" s="14"/>
      <c r="K22" s="75"/>
    </row>
    <row r="23" spans="2:11" x14ac:dyDescent="0.3">
      <c r="B23" s="4"/>
      <c r="K23" s="15"/>
    </row>
    <row r="24" spans="2:11" x14ac:dyDescent="0.3">
      <c r="B24" s="4" t="s">
        <v>117</v>
      </c>
      <c r="C24" s="15"/>
      <c r="K24" s="15"/>
    </row>
    <row r="25" spans="2:11" x14ac:dyDescent="0.3">
      <c r="B25" s="4" t="s">
        <v>118</v>
      </c>
      <c r="K25" s="15"/>
    </row>
    <row r="26" spans="2:11" x14ac:dyDescent="0.3">
      <c r="B26" s="4" t="s">
        <v>119</v>
      </c>
      <c r="K26" s="15"/>
    </row>
    <row r="27" spans="2:11" x14ac:dyDescent="0.3">
      <c r="B27" s="4" t="s">
        <v>120</v>
      </c>
      <c r="K27" s="15"/>
    </row>
    <row r="28" spans="2:11" x14ac:dyDescent="0.3">
      <c r="B28" s="4" t="s">
        <v>121</v>
      </c>
      <c r="K28" s="15"/>
    </row>
    <row r="29" spans="2:11" x14ac:dyDescent="0.3">
      <c r="B29" s="4"/>
      <c r="K29" s="15"/>
    </row>
    <row r="30" spans="2:11" x14ac:dyDescent="0.3">
      <c r="B30" s="4" t="s">
        <v>122</v>
      </c>
      <c r="K30" s="15"/>
    </row>
    <row r="31" spans="2:11" x14ac:dyDescent="0.3">
      <c r="B31" s="4" t="s">
        <v>123</v>
      </c>
      <c r="K31" s="15"/>
    </row>
    <row r="32" spans="2:11" x14ac:dyDescent="0.3">
      <c r="B32" s="4" t="s">
        <v>124</v>
      </c>
      <c r="K32" s="15"/>
    </row>
    <row r="33" spans="2:15" ht="15" thickBot="1" x14ac:dyDescent="0.35">
      <c r="B33" s="19" t="s">
        <v>125</v>
      </c>
      <c r="C33" s="8"/>
      <c r="D33" s="8"/>
      <c r="E33" s="8"/>
      <c r="F33" s="8"/>
      <c r="G33" s="8"/>
      <c r="H33" s="8"/>
      <c r="I33" s="8"/>
      <c r="J33" s="8"/>
      <c r="K33" s="9"/>
    </row>
    <row r="34" spans="2:15" ht="15" thickBot="1" x14ac:dyDescent="0.35"/>
    <row r="35" spans="2:15" x14ac:dyDescent="0.3">
      <c r="B35" s="18" t="s">
        <v>126</v>
      </c>
      <c r="C35" s="121"/>
      <c r="D35" s="121"/>
      <c r="E35" s="121"/>
      <c r="F35" s="28"/>
      <c r="G35" s="121" t="s">
        <v>127</v>
      </c>
      <c r="H35" s="121"/>
      <c r="I35" s="121"/>
      <c r="J35" s="121"/>
      <c r="K35" s="28"/>
    </row>
    <row r="36" spans="2:15" x14ac:dyDescent="0.3">
      <c r="B36" s="129"/>
      <c r="C36" s="205"/>
      <c r="D36" s="205"/>
      <c r="E36" s="205"/>
      <c r="F36" s="130"/>
      <c r="G36" s="205"/>
      <c r="H36" s="205"/>
      <c r="I36" s="205"/>
      <c r="J36" s="205"/>
      <c r="K36" s="130"/>
    </row>
    <row r="37" spans="2:15" ht="15" thickBot="1" x14ac:dyDescent="0.35">
      <c r="B37" s="129"/>
      <c r="C37" s="205"/>
      <c r="D37" s="205"/>
      <c r="E37" s="205"/>
      <c r="F37" s="130"/>
      <c r="G37" s="205"/>
      <c r="H37" s="205"/>
      <c r="I37" s="205"/>
      <c r="J37" s="205"/>
      <c r="K37" s="130"/>
      <c r="O37" s="7"/>
    </row>
    <row r="38" spans="2:15" x14ac:dyDescent="0.3">
      <c r="B38" s="18" t="s">
        <v>128</v>
      </c>
      <c r="C38" s="121"/>
      <c r="D38" s="121"/>
      <c r="E38" s="121"/>
      <c r="F38" s="28"/>
      <c r="G38" s="121" t="s">
        <v>62</v>
      </c>
      <c r="H38" s="121"/>
      <c r="I38" s="121"/>
      <c r="J38" s="121"/>
      <c r="K38" s="28"/>
    </row>
    <row r="39" spans="2:15" x14ac:dyDescent="0.3">
      <c r="B39" s="129"/>
      <c r="C39" s="205"/>
      <c r="D39" s="205"/>
      <c r="E39" s="205"/>
      <c r="F39" s="130"/>
      <c r="G39" s="205"/>
      <c r="H39" s="205"/>
      <c r="I39" s="205"/>
      <c r="J39" s="205"/>
      <c r="K39" s="130"/>
    </row>
    <row r="40" spans="2:15" x14ac:dyDescent="0.3">
      <c r="B40" s="129"/>
      <c r="C40" s="205"/>
      <c r="D40" s="205"/>
      <c r="E40" s="205"/>
      <c r="F40" s="130"/>
      <c r="G40" s="205"/>
      <c r="H40" s="205"/>
      <c r="I40" s="205"/>
      <c r="J40" s="205"/>
      <c r="K40" s="130"/>
    </row>
    <row r="41" spans="2:15" ht="15" thickBot="1" x14ac:dyDescent="0.35">
      <c r="B41" s="206"/>
      <c r="C41" s="207"/>
      <c r="D41" s="207"/>
      <c r="E41" s="207"/>
      <c r="F41" s="208"/>
      <c r="G41" s="207"/>
      <c r="H41" s="207"/>
      <c r="I41" s="207"/>
      <c r="J41" s="207"/>
      <c r="K41" s="208"/>
    </row>
    <row r="42" spans="2:15" x14ac:dyDescent="0.3">
      <c r="B42" s="36" t="s">
        <v>129</v>
      </c>
      <c r="C42" s="16"/>
      <c r="D42" s="16"/>
      <c r="E42" s="16"/>
      <c r="F42" s="17"/>
      <c r="G42" s="16" t="s">
        <v>130</v>
      </c>
      <c r="H42" s="16"/>
      <c r="I42" s="16"/>
      <c r="J42" s="16"/>
      <c r="K42" s="17"/>
    </row>
    <row r="43" spans="2:15" x14ac:dyDescent="0.3">
      <c r="B43" s="36"/>
      <c r="C43" s="16"/>
      <c r="D43" s="16"/>
      <c r="E43" s="16"/>
      <c r="F43" s="17"/>
      <c r="G43" s="16"/>
      <c r="H43" s="16"/>
      <c r="I43" s="16"/>
      <c r="J43" s="16"/>
      <c r="K43" s="17"/>
    </row>
    <row r="44" spans="2:15" ht="15" thickBot="1" x14ac:dyDescent="0.35">
      <c r="B44" s="122"/>
      <c r="C44" s="149"/>
      <c r="D44" s="149"/>
      <c r="E44" s="149"/>
      <c r="F44" s="27"/>
      <c r="G44" s="149"/>
      <c r="H44" s="149"/>
      <c r="I44" s="149"/>
      <c r="J44" s="149"/>
      <c r="K44" s="27"/>
    </row>
    <row r="46" spans="2:15" x14ac:dyDescent="0.3">
      <c r="B46" s="16" t="s">
        <v>131</v>
      </c>
      <c r="C46" s="16"/>
      <c r="D46" s="16"/>
      <c r="E46" s="16"/>
      <c r="F46" s="16"/>
      <c r="G46" s="16"/>
      <c r="H46" s="16"/>
      <c r="I46" s="16"/>
      <c r="J46" s="16"/>
      <c r="K46" s="16"/>
    </row>
    <row r="48" spans="2:15" x14ac:dyDescent="0.3">
      <c r="B48" s="193"/>
      <c r="C48" s="193"/>
      <c r="D48" s="193" t="s">
        <v>211</v>
      </c>
    </row>
  </sheetData>
  <mergeCells count="3">
    <mergeCell ref="D1:K2"/>
    <mergeCell ref="D4:G4"/>
    <mergeCell ref="D6:G6"/>
  </mergeCells>
  <printOptions horizontalCentered="1" verticalCentered="1"/>
  <pageMargins left="0.70866141732283472" right="0.70866141732283472" top="0.74803149606299213" bottom="0.74803149606299213" header="0.31496062992125984" footer="0.31496062992125984"/>
  <pageSetup scale="77" orientation="portrait" r:id="rId1"/>
  <headerFooter>
    <oddHeader>&amp;A</oddHeader>
    <oddFoote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C133-FF60-4B72-9C1D-E4AA311336D6}">
  <sheetPr>
    <pageSetUpPr fitToPage="1"/>
  </sheetPr>
  <dimension ref="B1:K7"/>
  <sheetViews>
    <sheetView zoomScaleNormal="100" workbookViewId="0">
      <selection activeCell="D7" sqref="D7"/>
    </sheetView>
  </sheetViews>
  <sheetFormatPr defaultRowHeight="14.4" x14ac:dyDescent="0.3"/>
  <sheetData>
    <row r="1" spans="2:11" ht="15" thickBot="1" x14ac:dyDescent="0.35"/>
    <row r="2" spans="2:11" x14ac:dyDescent="0.3">
      <c r="B2" s="211" t="s">
        <v>132</v>
      </c>
      <c r="C2" s="212"/>
      <c r="D2" s="212"/>
      <c r="E2" s="212"/>
      <c r="F2" s="212"/>
      <c r="G2" s="212"/>
      <c r="H2" s="212"/>
      <c r="I2" s="212"/>
      <c r="J2" s="212"/>
      <c r="K2" s="213"/>
    </row>
    <row r="3" spans="2:11" x14ac:dyDescent="0.3">
      <c r="B3" s="214" t="s">
        <v>133</v>
      </c>
      <c r="C3" s="215"/>
      <c r="D3" s="215"/>
      <c r="E3" s="215"/>
      <c r="F3" s="215"/>
      <c r="G3" s="215"/>
      <c r="H3" s="215"/>
      <c r="I3" s="215"/>
      <c r="J3" s="215"/>
      <c r="K3" s="216"/>
    </row>
    <row r="4" spans="2:11" x14ac:dyDescent="0.3">
      <c r="B4" s="214"/>
      <c r="C4" s="215"/>
      <c r="D4" s="215"/>
      <c r="E4" s="215"/>
      <c r="F4" s="215"/>
      <c r="G4" s="215"/>
      <c r="H4" s="215"/>
      <c r="I4" s="215"/>
      <c r="J4" s="215"/>
      <c r="K4" s="216"/>
    </row>
    <row r="5" spans="2:11" x14ac:dyDescent="0.3">
      <c r="B5" s="214" t="s">
        <v>134</v>
      </c>
      <c r="C5" s="215"/>
      <c r="D5" s="215"/>
      <c r="E5" s="221"/>
      <c r="F5" s="215"/>
      <c r="G5" s="215"/>
      <c r="H5" s="215"/>
      <c r="I5" s="215"/>
      <c r="J5" s="215"/>
      <c r="K5" s="216"/>
    </row>
    <row r="6" spans="2:11" x14ac:dyDescent="0.3">
      <c r="B6" s="214"/>
      <c r="C6" s="215"/>
      <c r="D6" s="215"/>
      <c r="E6" s="215"/>
      <c r="F6" s="215"/>
      <c r="G6" s="215"/>
      <c r="H6" s="215"/>
      <c r="I6" s="215"/>
      <c r="J6" s="215"/>
      <c r="K6" s="216"/>
    </row>
    <row r="7" spans="2:11" ht="15" thickBot="1" x14ac:dyDescent="0.35">
      <c r="B7" s="217" t="s">
        <v>135</v>
      </c>
      <c r="C7" s="218"/>
      <c r="D7" s="220" t="s">
        <v>136</v>
      </c>
      <c r="E7" s="218"/>
      <c r="F7" s="218"/>
      <c r="G7" s="218"/>
      <c r="H7" s="218"/>
      <c r="I7" s="218"/>
      <c r="J7" s="218"/>
      <c r="K7" s="219"/>
    </row>
  </sheetData>
  <hyperlinks>
    <hyperlink ref="D7" r:id="rId1" xr:uid="{0FE9D6FD-104D-4DDB-A770-74558BAC5296}"/>
  </hyperlinks>
  <printOptions horizontalCentered="1" verticalCentered="1"/>
  <pageMargins left="0.11811023622047245" right="0.11811023622047245" top="0.74803149606299213" bottom="0.74803149606299213" header="0.31496062992125984" footer="0.31496062992125984"/>
  <pageSetup scale="96" orientation="portrait" r:id="rId2"/>
  <headerFooter>
    <oddHeader>&amp;A</oddHeader>
    <oddFooter>&amp;F</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803F-C7E2-4460-9BA9-055B95927361}">
  <sheetPr>
    <tabColor rgb="FF92D050"/>
  </sheetPr>
  <dimension ref="A1:S62"/>
  <sheetViews>
    <sheetView tabSelected="1" topLeftCell="A4" zoomScaleNormal="100" workbookViewId="0">
      <selection activeCell="B16" sqref="B16:D39"/>
    </sheetView>
  </sheetViews>
  <sheetFormatPr defaultRowHeight="14.4" x14ac:dyDescent="0.3"/>
  <cols>
    <col min="4" max="4" width="10" customWidth="1"/>
    <col min="6" max="6" width="9.109375" style="152"/>
  </cols>
  <sheetData>
    <row r="1" spans="1:18" ht="15" customHeight="1" x14ac:dyDescent="0.3">
      <c r="A1" s="350"/>
      <c r="B1" s="350"/>
      <c r="C1" s="350"/>
      <c r="D1" s="428" t="s">
        <v>10</v>
      </c>
      <c r="E1" s="429"/>
      <c r="F1" s="429"/>
      <c r="G1" s="429"/>
      <c r="H1" s="429"/>
      <c r="I1" s="429"/>
      <c r="J1" s="429"/>
      <c r="K1" s="429"/>
      <c r="L1" s="429"/>
      <c r="M1" s="430"/>
    </row>
    <row r="2" spans="1:18" x14ac:dyDescent="0.3">
      <c r="A2" s="350"/>
      <c r="B2" s="350"/>
      <c r="C2" s="350"/>
      <c r="D2" s="431"/>
      <c r="E2" s="432"/>
      <c r="F2" s="432"/>
      <c r="G2" s="432"/>
      <c r="H2" s="432"/>
      <c r="I2" s="432"/>
      <c r="J2" s="432"/>
      <c r="K2" s="432"/>
      <c r="L2" s="432"/>
      <c r="M2" s="433"/>
    </row>
    <row r="3" spans="1:18" ht="21.6" thickBot="1" x14ac:dyDescent="0.45">
      <c r="D3" s="159"/>
      <c r="E3" s="160"/>
      <c r="F3" s="159"/>
      <c r="G3" s="160"/>
      <c r="H3" s="161" t="s">
        <v>213</v>
      </c>
      <c r="I3" s="162"/>
      <c r="J3" s="162"/>
      <c r="K3" s="162"/>
      <c r="L3" s="160"/>
      <c r="M3" s="163"/>
    </row>
    <row r="4" spans="1:18" ht="15" thickBot="1" x14ac:dyDescent="0.35"/>
    <row r="5" spans="1:18" ht="21" x14ac:dyDescent="0.4">
      <c r="D5" s="83"/>
      <c r="E5" s="84" t="s">
        <v>207</v>
      </c>
      <c r="F5" s="164"/>
      <c r="G5" s="84"/>
      <c r="H5" s="84"/>
      <c r="I5" s="84"/>
      <c r="J5" s="84"/>
      <c r="K5" s="165"/>
      <c r="L5" s="119"/>
      <c r="Q5" s="7"/>
    </row>
    <row r="6" spans="1:18" ht="15" thickBot="1" x14ac:dyDescent="0.35">
      <c r="D6" s="85"/>
      <c r="E6" s="87" t="s">
        <v>206</v>
      </c>
      <c r="F6" s="166"/>
      <c r="G6" s="86"/>
      <c r="H6" s="86"/>
      <c r="I6" s="86"/>
      <c r="J6" s="86"/>
      <c r="K6" s="86"/>
      <c r="L6" s="120"/>
    </row>
    <row r="7" spans="1:18" ht="15" thickBot="1" x14ac:dyDescent="0.35">
      <c r="E7" s="16"/>
      <c r="G7" s="16"/>
      <c r="H7" s="16"/>
      <c r="I7" s="16"/>
      <c r="J7" s="16"/>
      <c r="K7" s="16"/>
      <c r="Q7" s="7"/>
    </row>
    <row r="8" spans="1:18" ht="15" thickBot="1" x14ac:dyDescent="0.35">
      <c r="B8" s="167" t="s">
        <v>137</v>
      </c>
      <c r="C8" s="168"/>
      <c r="D8" s="150"/>
      <c r="E8" s="150"/>
      <c r="F8" s="153"/>
      <c r="G8" s="150"/>
      <c r="H8" s="150"/>
      <c r="I8" s="150"/>
      <c r="J8" s="150"/>
      <c r="K8" s="150"/>
      <c r="L8" s="150"/>
      <c r="M8" s="151"/>
      <c r="Q8" s="7"/>
    </row>
    <row r="9" spans="1:18" ht="15" thickBot="1" x14ac:dyDescent="0.35">
      <c r="B9" s="169" t="s">
        <v>138</v>
      </c>
      <c r="C9" s="170"/>
      <c r="D9" s="12" t="s">
        <v>139</v>
      </c>
      <c r="E9" s="76"/>
      <c r="F9" s="154"/>
      <c r="G9" s="151"/>
      <c r="H9" s="12" t="s">
        <v>140</v>
      </c>
      <c r="I9" s="76"/>
      <c r="J9" s="76"/>
      <c r="K9" s="76"/>
      <c r="L9" s="76"/>
      <c r="M9" s="171"/>
    </row>
    <row r="10" spans="1:18" ht="15" thickBot="1" x14ac:dyDescent="0.35"/>
    <row r="11" spans="1:18" ht="18.600000000000001" thickBot="1" x14ac:dyDescent="0.4">
      <c r="B11" s="158" t="s">
        <v>141</v>
      </c>
      <c r="C11" s="172"/>
      <c r="D11" s="173"/>
      <c r="E11" s="150"/>
      <c r="F11" s="174" t="s">
        <v>142</v>
      </c>
      <c r="G11" s="151"/>
      <c r="H11" s="172" t="s">
        <v>143</v>
      </c>
      <c r="I11" s="172"/>
      <c r="J11" s="173"/>
      <c r="K11" s="150"/>
      <c r="L11" s="172" t="s">
        <v>144</v>
      </c>
      <c r="M11" s="173"/>
    </row>
    <row r="12" spans="1:18" ht="18.600000000000001" thickBot="1" x14ac:dyDescent="0.4">
      <c r="B12" s="434" t="s">
        <v>145</v>
      </c>
      <c r="C12" s="435"/>
      <c r="D12" s="435"/>
      <c r="E12" s="435"/>
      <c r="F12" s="435"/>
      <c r="G12" s="435"/>
      <c r="H12" s="435"/>
      <c r="I12" s="435"/>
      <c r="J12" s="435"/>
      <c r="K12" s="435"/>
      <c r="L12" s="435"/>
      <c r="M12" s="436"/>
    </row>
    <row r="13" spans="1:18" ht="15" thickBot="1" x14ac:dyDescent="0.35">
      <c r="A13" s="155"/>
      <c r="B13" s="342"/>
      <c r="C13" s="343"/>
      <c r="D13" s="344"/>
      <c r="H13" s="4"/>
      <c r="I13" s="79"/>
      <c r="J13" s="15"/>
      <c r="L13" s="185"/>
      <c r="M13" s="15"/>
      <c r="R13" s="7"/>
    </row>
    <row r="14" spans="1:18" ht="15.6" x14ac:dyDescent="0.3">
      <c r="A14" s="155"/>
      <c r="B14" s="341" t="s">
        <v>216</v>
      </c>
      <c r="C14" s="48"/>
      <c r="D14" s="176"/>
      <c r="E14" s="14"/>
      <c r="F14" s="345" t="s">
        <v>236</v>
      </c>
      <c r="G14" s="14"/>
      <c r="H14" s="181"/>
      <c r="I14" s="32"/>
      <c r="J14" s="75"/>
      <c r="K14" s="14"/>
      <c r="L14" s="186"/>
      <c r="M14" s="75"/>
    </row>
    <row r="15" spans="1:18" ht="15.6" x14ac:dyDescent="0.3">
      <c r="A15" s="155"/>
      <c r="B15" s="437"/>
      <c r="C15" s="438"/>
      <c r="D15" s="439"/>
      <c r="H15" s="4"/>
      <c r="I15" s="79"/>
      <c r="J15" s="15"/>
      <c r="L15" s="185"/>
      <c r="M15" s="15"/>
    </row>
    <row r="16" spans="1:18" ht="15.6" x14ac:dyDescent="0.3">
      <c r="A16" s="155"/>
      <c r="B16" s="440" t="s">
        <v>217</v>
      </c>
      <c r="C16" s="48"/>
      <c r="D16" s="48"/>
      <c r="F16" s="152">
        <v>1.5</v>
      </c>
      <c r="H16" s="4"/>
      <c r="I16" s="157"/>
      <c r="J16" s="15"/>
      <c r="L16" s="185">
        <f t="shared" ref="L16:L30" si="0">I16*F16</f>
        <v>0</v>
      </c>
      <c r="M16" s="15"/>
      <c r="Q16" s="7"/>
    </row>
    <row r="17" spans="1:13" ht="15.6" x14ac:dyDescent="0.3">
      <c r="A17" s="155"/>
      <c r="B17" s="441" t="s">
        <v>218</v>
      </c>
      <c r="C17" s="442"/>
      <c r="D17" s="443"/>
      <c r="F17" s="152">
        <v>1.5</v>
      </c>
      <c r="H17" s="4"/>
      <c r="I17" s="157"/>
      <c r="J17" s="15"/>
      <c r="L17" s="185">
        <f t="shared" si="0"/>
        <v>0</v>
      </c>
      <c r="M17" s="15"/>
    </row>
    <row r="18" spans="1:13" ht="15.6" x14ac:dyDescent="0.3">
      <c r="A18" s="155"/>
      <c r="B18" s="441" t="s">
        <v>219</v>
      </c>
      <c r="C18" s="442"/>
      <c r="D18" s="443"/>
      <c r="F18" s="152">
        <v>1.5</v>
      </c>
      <c r="H18" s="4"/>
      <c r="I18" s="157"/>
      <c r="J18" s="15"/>
      <c r="L18" s="185">
        <f t="shared" si="0"/>
        <v>0</v>
      </c>
      <c r="M18" s="15"/>
    </row>
    <row r="19" spans="1:13" ht="15.6" x14ac:dyDescent="0.3">
      <c r="A19" s="155"/>
      <c r="B19" s="441" t="s">
        <v>214</v>
      </c>
      <c r="C19" s="442"/>
      <c r="D19" s="443"/>
      <c r="F19" s="152">
        <v>1.5</v>
      </c>
      <c r="H19" s="4"/>
      <c r="I19" s="157"/>
      <c r="J19" s="15"/>
      <c r="L19" s="185">
        <f t="shared" si="0"/>
        <v>0</v>
      </c>
      <c r="M19" s="15"/>
    </row>
    <row r="20" spans="1:13" ht="14.4" customHeight="1" x14ac:dyDescent="0.3">
      <c r="A20" s="155"/>
      <c r="B20" s="441" t="s">
        <v>220</v>
      </c>
      <c r="C20" s="442"/>
      <c r="D20" s="443"/>
      <c r="F20" s="152">
        <v>1.5</v>
      </c>
      <c r="H20" s="4"/>
      <c r="I20" s="157"/>
      <c r="J20" s="15"/>
      <c r="L20" s="185">
        <v>0</v>
      </c>
      <c r="M20" s="15"/>
    </row>
    <row r="21" spans="1:13" ht="14.4" customHeight="1" x14ac:dyDescent="0.3">
      <c r="A21" s="155"/>
      <c r="B21" s="441" t="s">
        <v>221</v>
      </c>
      <c r="C21" s="442"/>
      <c r="D21" s="443"/>
      <c r="F21" s="152">
        <v>1.5</v>
      </c>
      <c r="H21" s="4"/>
      <c r="I21" s="157"/>
      <c r="J21" s="15"/>
      <c r="L21" s="185">
        <f t="shared" si="0"/>
        <v>0</v>
      </c>
      <c r="M21" s="15"/>
    </row>
    <row r="22" spans="1:13" ht="14.4" customHeight="1" x14ac:dyDescent="0.3">
      <c r="A22" s="155"/>
      <c r="B22" s="441" t="s">
        <v>222</v>
      </c>
      <c r="C22" s="442"/>
      <c r="D22" s="443"/>
      <c r="F22" s="152">
        <v>1.5</v>
      </c>
      <c r="H22" s="4"/>
      <c r="I22" s="157"/>
      <c r="J22" s="15"/>
      <c r="L22" s="185">
        <v>0</v>
      </c>
      <c r="M22" s="15"/>
    </row>
    <row r="23" spans="1:13" ht="14.4" customHeight="1" x14ac:dyDescent="0.3">
      <c r="A23" s="155"/>
      <c r="B23" s="441" t="s">
        <v>146</v>
      </c>
      <c r="C23" s="442"/>
      <c r="D23" s="443"/>
      <c r="F23" s="152">
        <v>1.5</v>
      </c>
      <c r="H23" s="4"/>
      <c r="I23" s="157"/>
      <c r="J23" s="15"/>
      <c r="L23" s="185">
        <f t="shared" si="0"/>
        <v>0</v>
      </c>
      <c r="M23" s="15"/>
    </row>
    <row r="24" spans="1:13" ht="14.4" customHeight="1" x14ac:dyDescent="0.3">
      <c r="A24" s="155"/>
      <c r="B24" s="441" t="s">
        <v>223</v>
      </c>
      <c r="C24" s="442"/>
      <c r="D24" s="443"/>
      <c r="F24" s="152">
        <v>1.5</v>
      </c>
      <c r="H24" s="4"/>
      <c r="I24" s="157"/>
      <c r="J24" s="15"/>
      <c r="L24" s="185">
        <f t="shared" si="0"/>
        <v>0</v>
      </c>
      <c r="M24" s="15"/>
    </row>
    <row r="25" spans="1:13" ht="14.4" customHeight="1" x14ac:dyDescent="0.3">
      <c r="A25" s="155"/>
      <c r="B25" s="441" t="s">
        <v>224</v>
      </c>
      <c r="C25" s="442"/>
      <c r="D25" s="443"/>
      <c r="F25" s="152">
        <v>1.5</v>
      </c>
      <c r="H25" s="4"/>
      <c r="I25" s="157"/>
      <c r="J25" s="15"/>
      <c r="L25" s="185">
        <f t="shared" si="0"/>
        <v>0</v>
      </c>
      <c r="M25" s="15"/>
    </row>
    <row r="26" spans="1:13" ht="14.4" customHeight="1" x14ac:dyDescent="0.3">
      <c r="A26" s="155"/>
      <c r="B26" s="441" t="s">
        <v>225</v>
      </c>
      <c r="C26" s="442"/>
      <c r="D26" s="443"/>
      <c r="F26" s="152">
        <v>1.5</v>
      </c>
      <c r="H26" s="4"/>
      <c r="I26" s="157"/>
      <c r="J26" s="15"/>
      <c r="L26" s="185">
        <f t="shared" si="0"/>
        <v>0</v>
      </c>
      <c r="M26" s="15"/>
    </row>
    <row r="27" spans="1:13" ht="14.4" customHeight="1" x14ac:dyDescent="0.3">
      <c r="A27" s="155"/>
      <c r="B27" s="441" t="s">
        <v>226</v>
      </c>
      <c r="C27" s="442"/>
      <c r="D27" s="443"/>
      <c r="F27" s="152">
        <v>1.5</v>
      </c>
      <c r="H27" s="4"/>
      <c r="I27" s="157"/>
      <c r="J27" s="15"/>
      <c r="L27" s="185">
        <f t="shared" si="0"/>
        <v>0</v>
      </c>
      <c r="M27" s="15"/>
    </row>
    <row r="28" spans="1:13" ht="14.4" customHeight="1" x14ac:dyDescent="0.3">
      <c r="A28" s="155"/>
      <c r="B28" s="441" t="s">
        <v>227</v>
      </c>
      <c r="C28" s="442"/>
      <c r="D28" s="443"/>
      <c r="F28" s="152">
        <v>1.5</v>
      </c>
      <c r="H28" s="4"/>
      <c r="I28" s="157"/>
      <c r="J28" s="15"/>
      <c r="L28" s="185">
        <f t="shared" si="0"/>
        <v>0</v>
      </c>
      <c r="M28" s="15"/>
    </row>
    <row r="29" spans="1:13" ht="14.4" customHeight="1" x14ac:dyDescent="0.3">
      <c r="A29" s="155"/>
      <c r="B29" s="441" t="s">
        <v>147</v>
      </c>
      <c r="C29" s="442"/>
      <c r="D29" s="443"/>
      <c r="F29" s="152">
        <v>1.5</v>
      </c>
      <c r="H29" s="4"/>
      <c r="I29" s="157"/>
      <c r="J29" s="15"/>
      <c r="L29" s="185">
        <f t="shared" si="0"/>
        <v>0</v>
      </c>
      <c r="M29" s="15"/>
    </row>
    <row r="30" spans="1:13" ht="15" customHeight="1" thickBot="1" x14ac:dyDescent="0.35">
      <c r="A30" s="155"/>
      <c r="B30" s="441" t="s">
        <v>228</v>
      </c>
      <c r="C30" s="442"/>
      <c r="D30" s="443"/>
      <c r="F30" s="152">
        <v>1.5</v>
      </c>
      <c r="H30" s="19"/>
      <c r="I30" s="188"/>
      <c r="J30" s="9"/>
      <c r="K30" s="8"/>
      <c r="L30" s="187">
        <f t="shared" si="0"/>
        <v>0</v>
      </c>
      <c r="M30" s="9"/>
    </row>
    <row r="31" spans="1:13" ht="15.6" x14ac:dyDescent="0.3">
      <c r="A31" s="155"/>
      <c r="B31" s="441"/>
      <c r="C31" s="442"/>
      <c r="D31" s="442"/>
      <c r="E31" s="181"/>
      <c r="F31" s="180"/>
      <c r="G31" s="75"/>
      <c r="H31" s="181"/>
      <c r="I31" s="32"/>
      <c r="J31" s="75"/>
      <c r="K31" s="181"/>
      <c r="L31" s="186"/>
      <c r="M31" s="75"/>
    </row>
    <row r="32" spans="1:13" ht="15.6" x14ac:dyDescent="0.3">
      <c r="A32" s="155"/>
      <c r="B32" s="441" t="s">
        <v>229</v>
      </c>
      <c r="C32" s="442"/>
      <c r="D32" s="442"/>
      <c r="E32" s="4"/>
      <c r="F32" s="347">
        <v>2.5</v>
      </c>
      <c r="G32" s="15"/>
      <c r="H32" s="4"/>
      <c r="I32" s="157"/>
      <c r="J32" s="15"/>
      <c r="K32" s="4"/>
      <c r="L32" s="185">
        <f>F32*I32</f>
        <v>0</v>
      </c>
      <c r="M32" s="15"/>
    </row>
    <row r="33" spans="1:19" ht="15.6" x14ac:dyDescent="0.3">
      <c r="A33" s="155"/>
      <c r="B33" s="441"/>
      <c r="C33" s="442"/>
      <c r="D33" s="442"/>
      <c r="E33" s="4"/>
      <c r="F33" s="348"/>
      <c r="G33" s="15"/>
      <c r="H33" s="4"/>
      <c r="I33" s="313"/>
      <c r="J33" s="15"/>
      <c r="K33" s="4"/>
      <c r="L33" s="185"/>
      <c r="M33" s="15"/>
    </row>
    <row r="34" spans="1:19" ht="15.6" x14ac:dyDescent="0.3">
      <c r="A34" s="155"/>
      <c r="B34" s="441" t="s">
        <v>230</v>
      </c>
      <c r="C34" s="442"/>
      <c r="D34" s="442"/>
      <c r="E34" s="4"/>
      <c r="F34" s="347">
        <v>2</v>
      </c>
      <c r="G34" s="15"/>
      <c r="H34" s="4"/>
      <c r="I34" s="157"/>
      <c r="J34" s="15"/>
      <c r="K34" s="4"/>
      <c r="L34" s="185">
        <f>F34*I34</f>
        <v>0</v>
      </c>
      <c r="M34" s="15"/>
    </row>
    <row r="35" spans="1:19" ht="15.6" x14ac:dyDescent="0.3">
      <c r="A35" s="155"/>
      <c r="B35" s="441" t="s">
        <v>231</v>
      </c>
      <c r="C35" s="442"/>
      <c r="D35" s="442"/>
      <c r="E35" s="4"/>
      <c r="F35" s="347">
        <v>2</v>
      </c>
      <c r="G35" s="15"/>
      <c r="H35" s="4"/>
      <c r="I35" s="157"/>
      <c r="J35" s="15"/>
      <c r="K35" s="4"/>
      <c r="L35" s="185">
        <f>F35*I35</f>
        <v>0</v>
      </c>
      <c r="M35" s="15"/>
      <c r="S35" s="209"/>
    </row>
    <row r="36" spans="1:19" ht="15.6" x14ac:dyDescent="0.3">
      <c r="A36" s="155"/>
      <c r="B36" s="441" t="s">
        <v>232</v>
      </c>
      <c r="C36" s="442"/>
      <c r="D36" s="442"/>
      <c r="E36" s="4"/>
      <c r="F36" s="347">
        <v>1.5</v>
      </c>
      <c r="G36" s="15"/>
      <c r="H36" s="4"/>
      <c r="I36" s="157"/>
      <c r="J36" s="15"/>
      <c r="K36" s="4"/>
      <c r="L36" s="185">
        <f t="shared" ref="L36:L38" si="1">F36*I36</f>
        <v>0</v>
      </c>
      <c r="M36" s="15"/>
      <c r="S36" s="209"/>
    </row>
    <row r="37" spans="1:19" ht="15.6" x14ac:dyDescent="0.3">
      <c r="A37" s="155"/>
      <c r="B37" s="441" t="s">
        <v>233</v>
      </c>
      <c r="C37" s="442"/>
      <c r="D37" s="442"/>
      <c r="E37" s="4"/>
      <c r="F37" s="349">
        <v>1</v>
      </c>
      <c r="G37" s="15"/>
      <c r="H37" s="4"/>
      <c r="I37" s="157"/>
      <c r="J37" s="15"/>
      <c r="K37" s="4"/>
      <c r="L37" s="185">
        <f t="shared" si="1"/>
        <v>0</v>
      </c>
      <c r="M37" s="15"/>
    </row>
    <row r="38" spans="1:19" ht="15.6" x14ac:dyDescent="0.3">
      <c r="B38" s="441" t="s">
        <v>234</v>
      </c>
      <c r="C38" s="442"/>
      <c r="D38" s="442"/>
      <c r="E38" s="4"/>
      <c r="F38" s="349">
        <v>1</v>
      </c>
      <c r="G38" s="15"/>
      <c r="H38" s="4"/>
      <c r="I38" s="157"/>
      <c r="J38" s="15"/>
      <c r="K38" s="4"/>
      <c r="L38" s="185">
        <f t="shared" si="1"/>
        <v>0</v>
      </c>
      <c r="M38" s="15"/>
    </row>
    <row r="39" spans="1:19" ht="15.6" x14ac:dyDescent="0.3">
      <c r="B39" s="441" t="s">
        <v>235</v>
      </c>
      <c r="C39" s="442"/>
      <c r="D39" s="442"/>
      <c r="E39" s="4"/>
      <c r="F39" s="349">
        <v>1</v>
      </c>
      <c r="G39" s="15"/>
      <c r="H39" s="4"/>
      <c r="I39" s="157"/>
      <c r="J39" s="15"/>
      <c r="K39" s="4"/>
      <c r="L39" s="185">
        <v>0</v>
      </c>
      <c r="M39" s="15"/>
    </row>
    <row r="40" spans="1:19" x14ac:dyDescent="0.3">
      <c r="B40" s="175"/>
      <c r="C40" s="48"/>
      <c r="D40" s="48"/>
      <c r="E40" s="4"/>
      <c r="G40" s="15"/>
      <c r="H40" s="4"/>
      <c r="I40" s="313"/>
      <c r="J40" s="15"/>
      <c r="K40" s="4"/>
      <c r="L40" s="185"/>
      <c r="M40" s="15"/>
    </row>
    <row r="41" spans="1:19" x14ac:dyDescent="0.3">
      <c r="B41" s="175"/>
      <c r="C41" s="48"/>
      <c r="D41" s="48"/>
      <c r="E41" s="4"/>
      <c r="G41" s="15"/>
      <c r="H41" s="4"/>
      <c r="I41" s="313"/>
      <c r="J41" s="15"/>
      <c r="K41" s="4"/>
      <c r="L41" s="185"/>
      <c r="M41" s="15"/>
    </row>
    <row r="42" spans="1:19" x14ac:dyDescent="0.3">
      <c r="B42" s="175"/>
      <c r="C42" s="48"/>
      <c r="D42" s="48"/>
      <c r="E42" s="4"/>
      <c r="G42" s="15"/>
      <c r="H42" s="4"/>
      <c r="I42" s="313"/>
      <c r="J42" s="15"/>
      <c r="K42" s="4"/>
      <c r="L42" s="185"/>
      <c r="M42" s="15"/>
    </row>
    <row r="43" spans="1:19" x14ac:dyDescent="0.3">
      <c r="B43" s="175"/>
      <c r="C43" s="48"/>
      <c r="D43" s="48"/>
      <c r="E43" s="4"/>
      <c r="G43" s="15"/>
      <c r="H43" s="4"/>
      <c r="I43" s="313"/>
      <c r="J43" s="15"/>
      <c r="K43" s="4"/>
      <c r="L43" s="185"/>
      <c r="M43" s="15"/>
    </row>
    <row r="44" spans="1:19" ht="15" thickBot="1" x14ac:dyDescent="0.35">
      <c r="B44" s="182"/>
      <c r="C44" s="183"/>
      <c r="D44" s="183"/>
      <c r="E44" s="19"/>
      <c r="F44" s="184"/>
      <c r="G44" s="9"/>
      <c r="H44" s="19"/>
      <c r="I44" s="346"/>
      <c r="J44" s="9"/>
      <c r="K44" s="19"/>
      <c r="L44" s="187"/>
      <c r="M44" s="9"/>
    </row>
    <row r="45" spans="1:19" x14ac:dyDescent="0.3">
      <c r="B45" s="177"/>
      <c r="C45" s="178"/>
      <c r="D45" s="179"/>
      <c r="E45" s="14"/>
      <c r="F45" s="180"/>
      <c r="G45" s="14"/>
      <c r="H45" s="181"/>
      <c r="I45" s="32"/>
      <c r="J45" s="75"/>
      <c r="K45" s="14"/>
      <c r="L45" s="186"/>
      <c r="M45" s="75"/>
    </row>
    <row r="46" spans="1:19" x14ac:dyDescent="0.3">
      <c r="B46" s="48"/>
      <c r="C46" s="48"/>
      <c r="D46" s="48"/>
      <c r="I46" s="79"/>
      <c r="L46" s="185"/>
    </row>
    <row r="47" spans="1:19" x14ac:dyDescent="0.3">
      <c r="B47" s="48"/>
      <c r="C47" s="48"/>
      <c r="D47" s="48"/>
      <c r="I47" s="79"/>
      <c r="L47" s="337"/>
    </row>
    <row r="48" spans="1:19" x14ac:dyDescent="0.3">
      <c r="B48" s="48"/>
      <c r="C48" s="48"/>
      <c r="D48" s="48"/>
      <c r="I48" s="79"/>
      <c r="L48" s="337"/>
    </row>
    <row r="50" spans="2:13" ht="18" x14ac:dyDescent="0.35">
      <c r="I50" s="338"/>
      <c r="J50" s="339"/>
      <c r="K50" s="339"/>
      <c r="L50" s="340"/>
      <c r="M50" s="339"/>
    </row>
    <row r="51" spans="2:13" x14ac:dyDescent="0.3">
      <c r="B51" s="193"/>
      <c r="C51" s="193"/>
      <c r="D51" s="193"/>
    </row>
    <row r="52" spans="2:13" x14ac:dyDescent="0.3">
      <c r="B52" s="48"/>
      <c r="C52" s="48"/>
      <c r="D52" s="48"/>
      <c r="I52" s="79"/>
      <c r="L52" s="185"/>
    </row>
    <row r="53" spans="2:13" x14ac:dyDescent="0.3">
      <c r="B53" s="48"/>
      <c r="C53" s="48"/>
      <c r="D53" s="48"/>
      <c r="I53" s="79"/>
      <c r="L53" s="185"/>
    </row>
    <row r="54" spans="2:13" x14ac:dyDescent="0.3">
      <c r="B54" s="48"/>
      <c r="C54" s="48"/>
      <c r="D54" s="48"/>
      <c r="L54" s="185"/>
    </row>
    <row r="55" spans="2:13" x14ac:dyDescent="0.3">
      <c r="B55" s="48"/>
      <c r="C55" s="48"/>
      <c r="D55" s="48"/>
      <c r="I55" s="79"/>
      <c r="L55" s="337"/>
    </row>
    <row r="56" spans="2:13" x14ac:dyDescent="0.3">
      <c r="B56" s="48"/>
      <c r="C56" s="48"/>
      <c r="D56" s="48"/>
      <c r="I56" s="79"/>
      <c r="L56" s="337"/>
    </row>
    <row r="57" spans="2:13" x14ac:dyDescent="0.3">
      <c r="B57" s="48"/>
      <c r="C57" s="48"/>
      <c r="D57" s="48"/>
      <c r="I57" s="79"/>
      <c r="L57" s="337"/>
    </row>
    <row r="58" spans="2:13" x14ac:dyDescent="0.3">
      <c r="B58" s="48"/>
      <c r="C58" s="48"/>
      <c r="D58" s="48"/>
      <c r="I58" s="79"/>
      <c r="L58" s="337"/>
    </row>
    <row r="59" spans="2:13" x14ac:dyDescent="0.3">
      <c r="B59" s="48"/>
      <c r="C59" s="48"/>
      <c r="D59" s="48"/>
      <c r="I59" s="79"/>
      <c r="L59" s="337"/>
    </row>
    <row r="60" spans="2:13" ht="15" thickBot="1" x14ac:dyDescent="0.35"/>
    <row r="61" spans="2:13" ht="18.600000000000001" thickBot="1" x14ac:dyDescent="0.4">
      <c r="I61" s="189" t="s">
        <v>144</v>
      </c>
      <c r="J61" s="190"/>
      <c r="K61" s="191"/>
      <c r="L61" s="192">
        <f>SUM(L13:L60)</f>
        <v>0</v>
      </c>
      <c r="M61" s="190"/>
    </row>
    <row r="62" spans="2:13" x14ac:dyDescent="0.3">
      <c r="B62" s="193"/>
      <c r="C62" s="193"/>
      <c r="D62" s="193" t="s">
        <v>237</v>
      </c>
    </row>
  </sheetData>
  <sortState xmlns:xlrd2="http://schemas.microsoft.com/office/spreadsheetml/2017/richdata2" ref="B14:M23">
    <sortCondition ref="B14"/>
  </sortState>
  <mergeCells count="27">
    <mergeCell ref="B28:D28"/>
    <mergeCell ref="B29:D29"/>
    <mergeCell ref="B30:D30"/>
    <mergeCell ref="A1:C2"/>
    <mergeCell ref="D1:M2"/>
    <mergeCell ref="B12:M12"/>
    <mergeCell ref="B15:D15"/>
    <mergeCell ref="B17:D17"/>
    <mergeCell ref="B23:D23"/>
    <mergeCell ref="B24:D24"/>
    <mergeCell ref="B25:D25"/>
    <mergeCell ref="B26:D26"/>
    <mergeCell ref="B27:D27"/>
    <mergeCell ref="B18:D18"/>
    <mergeCell ref="B19:D19"/>
    <mergeCell ref="B20:D20"/>
    <mergeCell ref="B21:D21"/>
    <mergeCell ref="B22:D22"/>
    <mergeCell ref="B36:D36"/>
    <mergeCell ref="B37:D37"/>
    <mergeCell ref="B38:D38"/>
    <mergeCell ref="B39:D39"/>
    <mergeCell ref="B31:D31"/>
    <mergeCell ref="B32:D32"/>
    <mergeCell ref="B33:D33"/>
    <mergeCell ref="B34:D34"/>
    <mergeCell ref="B35:D35"/>
  </mergeCells>
  <printOptions horizontalCentered="1" verticalCentered="1"/>
  <pageMargins left="0.70866141732283472" right="0.70866141732283472" top="0.74803149606299213" bottom="0.74803149606299213" header="0.31496062992125984" footer="0.31496062992125984"/>
  <pageSetup scale="65" orientation="portrait" r:id="rId1"/>
  <headerFooter>
    <oddHeader>&amp;A</oddHeader>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EC73512A0C0E47B2AD26D657BF8BA9" ma:contentTypeVersion="9" ma:contentTypeDescription="Create a new document." ma:contentTypeScope="" ma:versionID="ce0a1f9d9dbcb87a37bcd03d16ab2353">
  <xsd:schema xmlns:xsd="http://www.w3.org/2001/XMLSchema" xmlns:xs="http://www.w3.org/2001/XMLSchema" xmlns:p="http://schemas.microsoft.com/office/2006/metadata/properties" xmlns:ns3="80f1dde6-b0b2-45f3-9556-b04a1a74a9d2" xmlns:ns4="e45e9c74-6710-4619-bd27-791655bc7833" targetNamespace="http://schemas.microsoft.com/office/2006/metadata/properties" ma:root="true" ma:fieldsID="0d4b730559a70b89810863101b600212" ns3:_="" ns4:_="">
    <xsd:import namespace="80f1dde6-b0b2-45f3-9556-b04a1a74a9d2"/>
    <xsd:import namespace="e45e9c74-6710-4619-bd27-791655bc783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f1dde6-b0b2-45f3-9556-b04a1a74a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e9c74-6710-4619-bd27-791655bc78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BC480A-C9D8-42D5-8F13-84463EC10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f1dde6-b0b2-45f3-9556-b04a1a74a9d2"/>
    <ds:schemaRef ds:uri="e45e9c74-6710-4619-bd27-791655bc7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BE07F5-D9AD-466B-B97B-73FCA3A7ADFF}">
  <ds:schemaRefs>
    <ds:schemaRef ds:uri="http://schemas.microsoft.com/sharepoint/v3/contenttype/forms"/>
  </ds:schemaRefs>
</ds:datastoreItem>
</file>

<file path=customXml/itemProps3.xml><?xml version="1.0" encoding="utf-8"?>
<ds:datastoreItem xmlns:ds="http://schemas.openxmlformats.org/officeDocument/2006/customXml" ds:itemID="{62745183-A73D-409B-A48B-79C95A12299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Non Guiding Booking Form</vt:lpstr>
      <vt:lpstr>Conditions of Hire</vt:lpstr>
      <vt:lpstr>Hirer's Agreement</vt:lpstr>
      <vt:lpstr>Fencing, archery &amp; shooting</vt:lpstr>
      <vt:lpstr>Souvenir Order Form</vt:lpstr>
      <vt:lpstr>'Conditions of Hire'!Print_Area</vt:lpstr>
      <vt:lpstr>'Fencing, archery &amp; shooting'!Print_Area</vt:lpstr>
      <vt:lpstr>'Hirer''s Agreement'!Print_Area</vt:lpstr>
      <vt:lpstr>'Non Guiding Booking Form'!Print_Area</vt:lpstr>
      <vt:lpstr>'Souvenir Order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Bennett;John Glover</dc:creator>
  <cp:keywords/>
  <dc:description/>
  <cp:lastModifiedBy>John Glover</cp:lastModifiedBy>
  <cp:revision/>
  <cp:lastPrinted>2024-09-27T17:21:57Z</cp:lastPrinted>
  <dcterms:created xsi:type="dcterms:W3CDTF">2019-10-03T11:13:13Z</dcterms:created>
  <dcterms:modified xsi:type="dcterms:W3CDTF">2025-07-20T11:15:39Z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0x01010027EC73512A0C0E47B2AD26D657BF8BA9</vt:lpwstr>
  </property>
</Properties>
</file>